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8" activeTab="0"/>
  </bookViews>
  <sheets>
    <sheet name="załącznik nr 1" sheetId="1" r:id="rId1"/>
    <sheet name="Załącznik nr 2" sheetId="2" r:id="rId2"/>
  </sheets>
  <definedNames>
    <definedName name="_xlnm.Print_Area" localSheetId="0">'załącznik nr 1'!$A$1:$I$197</definedName>
    <definedName name="_xlnm.Print_Area" localSheetId="1">'Załącznik nr 2'!$A$1:$G$473</definedName>
  </definedNames>
  <calcPr fullCalcOnLoad="1"/>
</workbook>
</file>

<file path=xl/sharedStrings.xml><?xml version="1.0" encoding="utf-8"?>
<sst xmlns="http://schemas.openxmlformats.org/spreadsheetml/2006/main" count="690" uniqueCount="307">
  <si>
    <t>Dział</t>
  </si>
  <si>
    <t>Rozdział</t>
  </si>
  <si>
    <t>§</t>
  </si>
  <si>
    <t>Treść</t>
  </si>
  <si>
    <t>Nazwa</t>
  </si>
  <si>
    <t>§*</t>
  </si>
  <si>
    <t>świadczenia społeczne</t>
  </si>
  <si>
    <t>ROLNICTWO  I  ŁOWIECTWO</t>
  </si>
  <si>
    <t>01010</t>
  </si>
  <si>
    <t>Infastruktura wodociągowa i sanitacyjna wsi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</si>
  <si>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</si>
  <si>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</si>
  <si>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</si>
  <si>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</si>
  <si>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zakup materiałów i wyposażenia</t>
  </si>
  <si>
    <t>L E Ś N I C T W O</t>
  </si>
  <si>
    <t>02095</t>
  </si>
  <si>
    <t>Pozostała działalność</t>
  </si>
  <si>
    <t>zakup usług pozostałych</t>
  </si>
  <si>
    <t>pozostałe podatki na rzecz budżetów jednostek samorządu teretorialnego</t>
  </si>
  <si>
    <t>TRANSPORT   I  ŁĄCZNOŚĆ</t>
  </si>
  <si>
    <t>60016</t>
  </si>
  <si>
    <t>Drogi publiczne gminne</t>
  </si>
  <si>
    <t>zakup usług remontowych</t>
  </si>
  <si>
    <t>wydatki na zakupy inwestycyjne jednostek budżetowych</t>
  </si>
  <si>
    <t>GOSPODARKA  MIESZKANIOWA</t>
  </si>
  <si>
    <t>70005</t>
  </si>
  <si>
    <t>Gospodarka gruntami i nieruchomościami</t>
  </si>
  <si>
    <t>wynagrodzenia bezosobowe</t>
  </si>
  <si>
    <t>zakup energii</t>
  </si>
  <si>
    <t>różne opłaty i składki</t>
  </si>
  <si>
    <t>opłaty na rzecz budżetów jednostek samorządu terytorialnego</t>
  </si>
  <si>
    <t>podatek od towarów i usług</t>
  </si>
  <si>
    <t>kary i odszkodowania wypłacane na rzecz osób fizycznych</t>
  </si>
  <si>
    <t>ADMINISTRACJA  PUBLICZNA</t>
  </si>
  <si>
    <t>75011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</si>
  <si>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</si>
  <si>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</si>
  <si>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</si>
  <si>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</si>
  <si>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</si>
  <si>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75022</t>
  </si>
  <si>
    <t>Rady gmin</t>
  </si>
  <si>
    <t>różne wydatki na rzecz osób fizycznych</t>
  </si>
  <si>
    <t>podróże służbowe krajowe</t>
  </si>
  <si>
    <t>koszty postępowania sądowego i prokuratorskiego</t>
  </si>
  <si>
    <t>Urzędy  gmin</t>
  </si>
  <si>
    <t>wpłaty na Państwowy Fundusz Rehabilitacji Osób Niepełnosprawnych</t>
  </si>
  <si>
    <t>zakup usług dostępu do sieci internet</t>
  </si>
  <si>
    <t>podróże służbowe zagraniczne</t>
  </si>
  <si>
    <t>odpisy na zakładowy fundusz świadczeń socjalnych</t>
  </si>
  <si>
    <t>Urzędy naczelnych organów włądzy państwowej , kontroli i ochrony prawa</t>
  </si>
  <si>
    <t>BEZPIECZEŃSTWO PUBLICZNE I OCHRONA PRZECIWPOŻAROWA</t>
  </si>
  <si>
    <t>Ochotnicze straże pożarne</t>
  </si>
  <si>
    <t>Obrona cywilna</t>
  </si>
  <si>
    <t xml:space="preserve">DOCHODY OD OSÓB PRAWNYCH,OD OSÓB FIZYCZNYCH I OD INNYCH JEDNOSTEK NIEPOSIADAJĄCYCH OSOBOWOŚCI PRAWNEJ ORAZ WYDATKI ZWIĄZANE Z ICH POBOREM </t>
  </si>
  <si>
    <t>Pobór podatków,opłat i niepodatkowych należności budżetowych</t>
  </si>
  <si>
    <t>wynagrodzenia agencyjno-prowizyjne</t>
  </si>
  <si>
    <t>OBSŁUGA DŁUGU PUBLICZNEGO</t>
  </si>
  <si>
    <t>Obsługa papierów wartościowych, kredytów i pożyczek j.s.t.</t>
  </si>
  <si>
    <t>odsetki i dyskonto od krajowych skarbowych papierów wartościowych oraz od krajowych pożyczek i kredytów</t>
  </si>
  <si>
    <t>Rozliczenia z tytułu poręczeń i gwarancji udzielonych przez Skarb Państwa  lub jednostkę samorządu terytorialnego</t>
  </si>
  <si>
    <t xml:space="preserve">wypłaty z tytułu poręczen i gwarancji </t>
  </si>
  <si>
    <t>RÓŻNE   ROZLICZENIA</t>
  </si>
  <si>
    <t>Rezerwy ogólne i celowe</t>
  </si>
  <si>
    <t xml:space="preserve">rezerwy   </t>
  </si>
  <si>
    <t>OŚWIATA  I  WYCHOWANIE</t>
  </si>
  <si>
    <t>Szkoły podstawowe</t>
  </si>
  <si>
    <t xml:space="preserve"> wydatki osobowe niezaliczone do wynagrodzeń</t>
  </si>
  <si>
    <t>zakup pomocy naukowych,dydaktycznych i książek</t>
  </si>
  <si>
    <t>pozostałe opłaty i składki</t>
  </si>
  <si>
    <t>odpis na zakładowy fundusz świadczeń socjalnych</t>
  </si>
  <si>
    <t>Oddziały  przedszkolne w szkołach podstawowych</t>
  </si>
  <si>
    <t>wydatki osobowe niezaliczone do wynagrodzeń</t>
  </si>
  <si>
    <t>Gimnazja</t>
  </si>
  <si>
    <t>pozostałe opłaty i skłądki</t>
  </si>
  <si>
    <t>Dowożenie uczniów do szkół</t>
  </si>
  <si>
    <t>Zespoły obsługi ekonomiczno-administracyjnej szkół</t>
  </si>
  <si>
    <t>Dokształcanie i doskonalenie nauczcieli</t>
  </si>
  <si>
    <t>OCHRONA   ZDROWIA</t>
  </si>
  <si>
    <t>Lecznictwo ambulatoryjne</t>
  </si>
  <si>
    <t>Przeciwdziałanie alkoholizmowi</t>
  </si>
  <si>
    <t>dotacja celowa z budżetu na finansowanie lub dofinansowanie  zadań zleconych do realizacji pozostałym jednostkom nie zaliczanym do sektora finansów publicznych</t>
  </si>
  <si>
    <t>zakup usług zdrowotnych</t>
  </si>
  <si>
    <t>POMOC SPOŁECZNA</t>
  </si>
  <si>
    <t>Domy pomocy społecznej</t>
  </si>
  <si>
    <t>zakup usług przez jednostki  samorządu  terytorialnego od innych jednostek samorządu terytorialnego</t>
  </si>
  <si>
    <t>Świadczenia rodzinne, zaliczka alimentacyjna oraz składki na ubezpieczenia emerytalne i rentowe z ubezpieczenia społecznego</t>
  </si>
  <si>
    <t>Składki na ubezpieczenie zdrowotne opłacane za osoby pobierające niektóre  świadczenia z pomocy społecznej oraz niektóre świadczenia rodzinne</t>
  </si>
  <si>
    <t>zakup świadczeń zdrowotnych dla osób nieobjętych obowiązkiem ubezpieczenia zdrowotnego</t>
  </si>
  <si>
    <t>Zasiłki i pomoc w naturze oraz składki na ubezpieczenia emerytalne i rentowe</t>
  </si>
  <si>
    <t>Dodatki mieszkaniowe</t>
  </si>
  <si>
    <t>Ośrodki pomocy społecznej</t>
  </si>
  <si>
    <t>Usuwanie skutków klęsk żywiołowych</t>
  </si>
  <si>
    <t>EDUKACYJNA  OPIEKA  WYCHOWAWCZA</t>
  </si>
  <si>
    <t>Świetlice  szkolne</t>
  </si>
  <si>
    <t>Pomoc materialna dla uczniów</t>
  </si>
  <si>
    <t>Dokształcanie i doskonalenie nauczycieli</t>
  </si>
  <si>
    <t>zakup pozostałych usług</t>
  </si>
  <si>
    <t>GOSPODARKA KOMUNALNA I OCHRONA ŚRODOWISKA</t>
  </si>
  <si>
    <t>Gospodarka odpadami</t>
  </si>
  <si>
    <t>Oczyszczanie miast i wsi</t>
  </si>
  <si>
    <t>Utrzymanie zieleni w miastach i gminach</t>
  </si>
  <si>
    <t>Oświetlenie ulic,placów i dróg</t>
  </si>
  <si>
    <t>Wpływy i wydatki związane z gromadzeniem środków  z opłat i kar za korzystanie ze środowiska</t>
  </si>
  <si>
    <t>KULTURA  I  OCHRONA  DZIEDZICTWA  NARODOWEGO</t>
  </si>
  <si>
    <t>Domy i ośrodki kultury,świetlice i kluby</t>
  </si>
  <si>
    <t>dotacja podmiotowa z budżetu dla samorządowej  instytucji kultury</t>
  </si>
  <si>
    <t>Biblioteki</t>
  </si>
  <si>
    <t xml:space="preserve">dotacja podmiotowa z budżetu  dla samorządowej  instytucji kultury </t>
  </si>
  <si>
    <t>Ochrona zabytków i opieka nad zabytkami</t>
  </si>
  <si>
    <t xml:space="preserve">wydatki na pomoc finansową udzielaną między  jednostkami samorządu terytorialnego na dofinansowanie własnych zadań bieżących </t>
  </si>
  <si>
    <t>KULTURA  FIZYCZNA  I  SPORT</t>
  </si>
  <si>
    <t>OGÓŁEM</t>
  </si>
  <si>
    <t>010</t>
  </si>
  <si>
    <t>020</t>
  </si>
  <si>
    <t>600</t>
  </si>
  <si>
    <t>700</t>
  </si>
  <si>
    <t>750</t>
  </si>
  <si>
    <t>ROLNICTWO I ŁOWIECTWO</t>
  </si>
  <si>
    <t>dotacje z funduszy celowych  na finansowanie lub dofinansowanie kosztów realizacji inwestycji i zakupów inwestycyjnych jednostek sektora finansów publicznych</t>
  </si>
  <si>
    <t>środki na dofinansowanie własnych inwestycji gmin pozyskane z innych źródeł</t>
  </si>
  <si>
    <t>środki  na dofinansowanie własnych inwestycji gmin pozyskane z innych źródeł</t>
  </si>
  <si>
    <t>dotacje celowe otrzymane z budżetu państwa  na realizację inwestycji i zakupów inwestycyjnych własnych gmin</t>
  </si>
  <si>
    <t>2708</t>
  </si>
  <si>
    <t>01095</t>
  </si>
  <si>
    <t>0690</t>
  </si>
  <si>
    <t>wpływy z różnych opłat</t>
  </si>
  <si>
    <t>Pozostała działaność</t>
  </si>
  <si>
    <t>0750</t>
  </si>
  <si>
    <t>dochody z najmu i dzierżawy składników majątkowych Skarbu Państwa lub j.s.t. Lub innych jednostek zaliczanych do sektora finansów publicznych oraz innych umów o podobnym charakterze</t>
  </si>
  <si>
    <t>6298</t>
  </si>
  <si>
    <t>0470</t>
  </si>
  <si>
    <t>wpływy z opłat za zarząd,użytkowanie i użytkowanie wieczyste nieruchomości</t>
  </si>
  <si>
    <t>0490</t>
  </si>
  <si>
    <t>wpływy z innych lokalnych opłat pobieranych przez jednostki samorządu terytorianlego na podstawie  odrębnych ustaw</t>
  </si>
  <si>
    <t>0760</t>
  </si>
  <si>
    <t>wpływy z tytułu  przekształcenia  prawa użytkowania  wieczystego przysługującego osobom fizycznym w prawo własności</t>
  </si>
  <si>
    <t>0770</t>
  </si>
  <si>
    <t>wpływy z tytułu odpłatnego nabycia prawa własności oraz prawa użytkowania wieczystego nieruchomości</t>
  </si>
  <si>
    <t>0910</t>
  </si>
  <si>
    <t>odsetki od nieterminowych wpłat z tytułu podatków i opłat</t>
  </si>
  <si>
    <t>ADMINISTRACJA   PUBLICZNA</t>
  </si>
  <si>
    <t>Urzędy Wojewódzkie</t>
  </si>
  <si>
    <t>2010</t>
  </si>
  <si>
    <t>dotacje celowe otrzmane z budżetu państwa na realizację zadań bieżących z zakresu administracji rządowej oraz innych zadań zleconych gminie ustawami</t>
  </si>
  <si>
    <t>75023</t>
  </si>
  <si>
    <t>Urzędy gmin</t>
  </si>
  <si>
    <t>0970</t>
  </si>
  <si>
    <t>wpływy z różnych dochodów</t>
  </si>
  <si>
    <t>2360</t>
  </si>
  <si>
    <t>dochody jednostek samorządu tereytorialnego związane z realizacją zadań z zakresu administracji rządowej oraz innych zadan zleconych ustawami</t>
  </si>
  <si>
    <t>751</t>
  </si>
  <si>
    <t>URZĘDY NACZELNYCH ORGANÓW WŁADZY PAŃSTWOWEJ,KONTROLI I OCHRONY PRAWA ORAZ SĄDOWNICTWA</t>
  </si>
  <si>
    <t>75101</t>
  </si>
  <si>
    <t>Urzędy naczelnych organów władzy państwowej ,kontroli i ochrony prawa</t>
  </si>
  <si>
    <t>754</t>
  </si>
  <si>
    <t>75414</t>
  </si>
  <si>
    <t xml:space="preserve">Obrona cywilna </t>
  </si>
  <si>
    <t>756</t>
  </si>
  <si>
    <t>DOCHODY OD OSÓB PRAWNYCH,OD OSÓB FIZYCZNYCH I OD INNYCH JEDNOSTEK NIE 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</si>
  <si>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</si>
  <si>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</si>
  <si>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</si>
  <si>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 , opłacony w formie karty podatkowej</t>
  </si>
  <si>
    <t>75615</t>
  </si>
  <si>
    <t xml:space="preserve">Wpływy z podatku rolnego,podatku leśnego,podatku od czynności cywilno prawnych , podatków i opłat lokalnych od osób prawnych i innych jednostek organizacyjnych 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</si>
  <si>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</si>
  <si>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</si>
  <si>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</si>
  <si>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</si>
  <si>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</si>
  <si>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</si>
  <si>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</si>
  <si>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</si>
  <si>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</si>
  <si>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</si>
  <si>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0430</t>
  </si>
  <si>
    <t>wpływy z opłaty targowej</t>
  </si>
  <si>
    <t>wpływy z innych lokalnych opłat pobieranych przez jednostki samorządu terytorialnego na podstawie odrębnych ustaw</t>
  </si>
  <si>
    <t>0500</t>
  </si>
  <si>
    <t>podatek od czynności cywilno prawnych</t>
  </si>
  <si>
    <t>75616</t>
  </si>
  <si>
    <t>Wpływy z podatku rolnego,podatku leśnego,podatku od spadków i darowizn, podatku od czynności cywilno prawnych oraz podatków i opłat lokalnych od osób fizycznych.</t>
  </si>
  <si>
    <t>0370</t>
  </si>
  <si>
    <t>podatek od posiadania psów</t>
  </si>
  <si>
    <t>0450</t>
  </si>
  <si>
    <t>wpływy z opłaty administracyjnej za czynności urzędowe</t>
  </si>
  <si>
    <t>75618</t>
  </si>
  <si>
    <t>Wpływy z innych opłat stanowiących dochody jednostek samorządu terytorialnego na podstawie ustaw</t>
  </si>
  <si>
    <t>0410</t>
  </si>
  <si>
    <t>wpływy z opłaty skarbowej</t>
  </si>
  <si>
    <t>75619</t>
  </si>
  <si>
    <t>Wpływy z różnych rozliczeń</t>
  </si>
  <si>
    <t>0460</t>
  </si>
  <si>
    <t>wpływy z opłaty eksploatacyjnej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</si>
  <si>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</si>
  <si>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</si>
  <si>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</si>
  <si>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</si>
  <si>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</si>
  <si>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</si>
  <si>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</si>
  <si>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</si>
  <si>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</si>
  <si>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</si>
  <si>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</si>
  <si>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</si>
  <si>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</si>
  <si>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</si>
  <si>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</si>
  <si>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0920</t>
  </si>
  <si>
    <t>pozostałe odsetki</t>
  </si>
  <si>
    <t>75831</t>
  </si>
  <si>
    <t>Część równoważąca subwencji ogólnej dla gmin</t>
  </si>
  <si>
    <t>801</t>
  </si>
  <si>
    <t>80101</t>
  </si>
  <si>
    <t>0830</t>
  </si>
  <si>
    <t>wpływy z usług</t>
  </si>
  <si>
    <t>2030</t>
  </si>
  <si>
    <t>dotacje celowe otrzymane z budżetu państwa na realizację własnych zadań bieżących gmin</t>
  </si>
  <si>
    <t>środki na dofinansowanie własnych  zadań bieżących gmin pozyskane z innych źródeł</t>
  </si>
  <si>
    <t>80110</t>
  </si>
  <si>
    <t>80195</t>
  </si>
  <si>
    <t>851</t>
  </si>
  <si>
    <t>85121</t>
  </si>
  <si>
    <t>85154</t>
  </si>
  <si>
    <t>Przeciwdziałanie alkoholizmowu</t>
  </si>
  <si>
    <t>0480</t>
  </si>
  <si>
    <t>wpływy z opłat  za zezwolenia na sprzedaż alkoholu</t>
  </si>
  <si>
    <t>852</t>
  </si>
  <si>
    <t>85202</t>
  </si>
  <si>
    <t>Domu pomocy społecznej</t>
  </si>
  <si>
    <t>85212</t>
  </si>
  <si>
    <t>dotacje celowe otrzymane  z budżetu państwa na realizację  zadań bieżących z zakresu administracji rządowej oraz innych zadań zleconych gminom ustawami</t>
  </si>
  <si>
    <t>85213</t>
  </si>
  <si>
    <t xml:space="preserve">Składki na ubezpieczenie zdrowotne opłacane za osoby pobierające niektóre świadczenia  z pomocy społecznej     </t>
  </si>
  <si>
    <t>85214</t>
  </si>
  <si>
    <t xml:space="preserve">Zasiłki i pomoc w naturze oraz składki na ubezpieczenia społeczne </t>
  </si>
  <si>
    <t>dotacje celowe otrzymane  z budżetu państwa na realizację  własnych zadań bieżących  gmin</t>
  </si>
  <si>
    <t>85219</t>
  </si>
  <si>
    <t>2700</t>
  </si>
  <si>
    <t>85228</t>
  </si>
  <si>
    <t>Usługi opiekuńcze i specjalistyczne usługi opiekuńcze</t>
  </si>
  <si>
    <t>85278</t>
  </si>
  <si>
    <t xml:space="preserve">dotacje celowe otrzymane z budżetu państwa na realizację  zadań  bieżących z zakresu administracji rządowej oraz innych zadań zleconych gminom ustawami </t>
  </si>
  <si>
    <t>85295</t>
  </si>
  <si>
    <t>854</t>
  </si>
  <si>
    <t>EDUKACYJNA OPIEKA WYCHOWAWCZA</t>
  </si>
  <si>
    <t>85401</t>
  </si>
  <si>
    <t>Świetlice szkolne</t>
  </si>
  <si>
    <t>85415</t>
  </si>
  <si>
    <t>900</t>
  </si>
  <si>
    <t>90002</t>
  </si>
  <si>
    <t>środki  na dofinansowanie własnych zadań bieżących  gmin pozyskane z innych źródeł</t>
  </si>
  <si>
    <t>921</t>
  </si>
  <si>
    <t>KULTURA I OCHRONA DZIEDZICTWA NARODOWEGO</t>
  </si>
  <si>
    <t>92109</t>
  </si>
  <si>
    <t>92116</t>
  </si>
  <si>
    <t>2020</t>
  </si>
  <si>
    <t>dotacje celowe otrzymane z budżetu państwa na zadania bieżące  realizowane przez gminę na  podstawie porozumień z organami administracji rządowej</t>
  </si>
  <si>
    <t>O G Ó Ł E M</t>
  </si>
  <si>
    <t>opłaty z tytułu zakupu usług telekomunikacyjnych telefonii komórkowej</t>
  </si>
  <si>
    <t>opłaty z tytułu zakupu usług telekomunikacyjnych telefoni stacjonarnej</t>
  </si>
  <si>
    <t xml:space="preserve">zakup usług obejmujących tłumaczenia </t>
  </si>
  <si>
    <t>zakup materiałów papierniczcych do sprzętu drukarskiego i urządzeń kserograficznych</t>
  </si>
  <si>
    <t>zakup akcesoriów komputerowych, w tym programów i licencji</t>
  </si>
  <si>
    <t>szkolenie pracowników niebędących członkami korpusu służby cywilnej</t>
  </si>
  <si>
    <t>Zakup usług obejmujących wykonanie ekspertyz, analiz i opinii</t>
  </si>
  <si>
    <t>75108</t>
  </si>
  <si>
    <t>Wybory do Sejmu i Senatu</t>
  </si>
  <si>
    <t>opłaty z tytułu zakupu usług telekomunikacyjnych telefonii stacjonarnej</t>
  </si>
  <si>
    <t>Zwalczanie narkomanii</t>
  </si>
  <si>
    <t>wynagarodzenia bezosobowe</t>
  </si>
  <si>
    <t>6290</t>
  </si>
  <si>
    <t>stypendia dla uczniów</t>
  </si>
  <si>
    <t>zwrot dotacji wykorzystanych niezgodnie z przeznaczeniem lub pobranych w nadmiernej wysokosci</t>
  </si>
  <si>
    <t>odsetki od dotacji  wykorzystanych niezgodnie z przeznaczeniem lub pobranych w nadmiernej wysokości</t>
  </si>
  <si>
    <t>zakup środków żywności</t>
  </si>
  <si>
    <t>zwrot dotacji wykorzystanych niezgodnie z przeznaczeniem lub pobranych w nadmiernej wysokości</t>
  </si>
  <si>
    <t>odsetki od dotacji wykorzystanych niezgodnie z przeznaczeniem lub pobranych w nadmierje wysokości</t>
  </si>
  <si>
    <t>2310</t>
  </si>
  <si>
    <t>2320</t>
  </si>
  <si>
    <t>Rezerwy</t>
  </si>
  <si>
    <t>dotacja celowa z budżetu na finansowanie  lub dofinansowanie  zadań zleconych do realizacji stowarzyszeniom</t>
  </si>
  <si>
    <t>75412</t>
  </si>
  <si>
    <t>dotacje celowe przekazane gminie na zadania bieżące realizowane na podstawie porozumień między  jednostkami samorządu terytorialnego</t>
  </si>
  <si>
    <t>dotacje celowe przekazane dla powiatu na zadania bieżące realizowane na podstawie porozumień między  jednostkami samorządu terytorialnego</t>
  </si>
  <si>
    <t>2330</t>
  </si>
  <si>
    <t>dotacje celowe przekazane do samorządu województwa na zadania bieżące realizowane na podstawie porozumień między  jednostkami samorządu terytorialnego</t>
  </si>
  <si>
    <t>85412</t>
  </si>
  <si>
    <t>Kolonie i obozy oraz inne formy wypoczynku dzieci i młodzieży szkolnej, a także szkolenia młodzieży</t>
  </si>
  <si>
    <t>dotacje celowe przekazane  do samorządu województwa na inwestycje i zakupy inwestycyjne realizowane  na podstawie porozumień między jednostkami samorządu terytorialnego</t>
  </si>
  <si>
    <t>zakup materiałów papierniczych do sprzętu drukarskiego i urządzeń kserograficznych</t>
  </si>
  <si>
    <t>inne formy pomocy dla uczniów</t>
  </si>
  <si>
    <t>ZAŁĄCZNIK NR 1</t>
  </si>
  <si>
    <t>DO SPRAWOZDANIA Z WYKONANIA BUDŻETU ZA 2007 ROK</t>
  </si>
  <si>
    <t>DOCHODY</t>
  </si>
  <si>
    <t>Izby ronicze</t>
  </si>
  <si>
    <t>2680</t>
  </si>
  <si>
    <t>Rekompensaty utraconych dochodów w podatkach i opłatach lokalnych</t>
  </si>
  <si>
    <t>WYKONANIE BUDŻETU ZA       2007 ROK</t>
  </si>
  <si>
    <t>PLAN BUDŻETU   NA
2007 ROK</t>
  </si>
  <si>
    <t>PLAN BUDŻETU NA
 2007 ROK</t>
  </si>
  <si>
    <t>WYKONANIE  BUDŻETU ZA 2007 ROK</t>
  </si>
  <si>
    <t>ZAŁĄCZNIK  NR 2</t>
  </si>
  <si>
    <t>WYDATKI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</si>
</sst>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#,##0_ ;[Red]\-#,##0\ "/>
  </numFmts>
  <fonts count="1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1"/>
      <name val="Arial"/>
      <family val="0"/>
    </font>
    <font>
      <sz val="8"/>
      <name val="Arial CE"/>
      <family val="0"/>
    </font>
    <font>
      <sz val="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4" fillId="0" borderId="0" xfId="0" applyFont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0" fillId="3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4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/>
    </xf>
    <xf numFmtId="4" fontId="4" fillId="2" borderId="1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16" fillId="0" borderId="6" xfId="0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3" fontId="8" fillId="0" borderId="1" xfId="0" applyNumberFormat="1" applyFont="1" applyBorder="1" applyAlignment="1">
      <alignment horizontal="center" vertical="center"/>
    </xf>
    <xf numFmtId="0" fontId="15" fillId="4" borderId="7" xfId="0" applyFont="1" applyFill="1" applyBorder="1" applyAlignment="1">
      <alignment vertical="center" wrapText="1"/>
    </xf>
    <xf numFmtId="44" fontId="15" fillId="4" borderId="7" xfId="2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4" xfId="0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5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3" fontId="10" fillId="4" borderId="7" xfId="0" applyNumberFormat="1" applyFont="1" applyFill="1" applyBorder="1" applyAlignment="1">
      <alignment horizontal="center" vertical="center" wrapText="1"/>
    </xf>
    <xf numFmtId="3" fontId="10" fillId="4" borderId="9" xfId="0" applyNumberFormat="1" applyFont="1" applyFill="1" applyBorder="1" applyAlignment="1">
      <alignment horizontal="center" vertical="center" wrapText="1"/>
    </xf>
    <xf numFmtId="3" fontId="10" fillId="4" borderId="2" xfId="0" applyNumberFormat="1" applyFont="1" applyFill="1" applyBorder="1" applyAlignment="1">
      <alignment horizontal="center" vertical="center" wrapText="1"/>
    </xf>
    <xf numFmtId="44" fontId="15" fillId="4" borderId="9" xfId="20" applyFont="1" applyFill="1" applyBorder="1" applyAlignment="1">
      <alignment horizontal="center" vertical="center" wrapText="1"/>
    </xf>
    <xf numFmtId="44" fontId="15" fillId="4" borderId="2" xfId="2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9"/>
  <sheetViews>
    <sheetView tabSelected="1" workbookViewId="0" topLeftCell="A1">
      <pane ySplit="6" topLeftCell="BM7" activePane="bottomLeft" state="frozen"/>
      <selection pane="topLeft" activeCell="B1" sqref="B1"/>
      <selection pane="bottomLeft" activeCell="D21" sqref="D21"/>
    </sheetView>
  </sheetViews>
  <sheetFormatPr defaultColWidth="9.00390625" defaultRowHeight="12.75"/>
  <cols>
    <col min="1" max="1" width="7.375" style="0" customWidth="1"/>
    <col min="2" max="2" width="8.125" style="0" customWidth="1"/>
    <col min="3" max="3" width="8.25390625" style="0" customWidth="1"/>
    <col min="4" max="4" width="51.375" style="0" customWidth="1"/>
    <col min="5" max="5" width="0.74609375" style="0" hidden="1" customWidth="1"/>
    <col min="6" max="6" width="18.625" style="53" customWidth="1"/>
    <col min="7" max="7" width="20.75390625" style="0" customWidth="1"/>
  </cols>
  <sheetData>
    <row r="1" spans="1:6" ht="18" customHeight="1">
      <c r="A1" s="160" t="s">
        <v>295</v>
      </c>
      <c r="B1" s="160"/>
      <c r="C1" s="160"/>
      <c r="D1" s="160"/>
      <c r="E1" s="160"/>
      <c r="F1" s="160"/>
    </row>
    <row r="2" spans="1:5" ht="18" customHeight="1">
      <c r="A2" s="150" t="s">
        <v>296</v>
      </c>
      <c r="B2" s="1"/>
      <c r="C2" s="1"/>
      <c r="D2" s="1"/>
      <c r="E2" s="1"/>
    </row>
    <row r="3" ht="15.75">
      <c r="A3" s="150" t="s">
        <v>297</v>
      </c>
    </row>
    <row r="4" spans="1:7" s="7" customFormat="1" ht="15" customHeight="1">
      <c r="A4" s="161" t="s">
        <v>0</v>
      </c>
      <c r="B4" s="161" t="s">
        <v>1</v>
      </c>
      <c r="C4" s="161" t="s">
        <v>2</v>
      </c>
      <c r="D4" s="164" t="s">
        <v>3</v>
      </c>
      <c r="E4" s="168"/>
      <c r="F4" s="166" t="s">
        <v>302</v>
      </c>
      <c r="G4" s="157" t="s">
        <v>301</v>
      </c>
    </row>
    <row r="5" spans="1:7" s="7" customFormat="1" ht="28.5" customHeight="1">
      <c r="A5" s="162"/>
      <c r="B5" s="162"/>
      <c r="C5" s="163"/>
      <c r="D5" s="165"/>
      <c r="E5" s="168"/>
      <c r="F5" s="167"/>
      <c r="G5" s="158"/>
    </row>
    <row r="6" spans="1:7" s="10" customFormat="1" ht="7.5" customHeight="1">
      <c r="A6" s="3">
        <v>1</v>
      </c>
      <c r="B6" s="3">
        <v>2</v>
      </c>
      <c r="C6" s="3">
        <v>3</v>
      </c>
      <c r="D6" s="39">
        <v>4</v>
      </c>
      <c r="E6" s="48"/>
      <c r="F6" s="70">
        <v>5</v>
      </c>
      <c r="G6" s="3">
        <v>8</v>
      </c>
    </row>
    <row r="7" spans="1:7" ht="15" customHeight="1">
      <c r="A7" s="18" t="s">
        <v>114</v>
      </c>
      <c r="B7" s="19"/>
      <c r="C7" s="20"/>
      <c r="D7" s="40" t="s">
        <v>119</v>
      </c>
      <c r="E7" s="49"/>
      <c r="F7" s="21">
        <f>F8+F18+F29</f>
        <v>1646418</v>
      </c>
      <c r="G7" s="21">
        <f>G8+G18+G29+G16</f>
        <v>1639636.62</v>
      </c>
    </row>
    <row r="8" spans="1:7" ht="18" customHeight="1">
      <c r="A8" s="22"/>
      <c r="B8" s="22" t="s">
        <v>8</v>
      </c>
      <c r="C8" s="5"/>
      <c r="D8" s="41" t="s">
        <v>9</v>
      </c>
      <c r="E8" s="49"/>
      <c r="F8" s="54">
        <f>SUM(F9:F13)</f>
        <v>1170380</v>
      </c>
      <c r="G8" s="54">
        <f>SUM(G9:G13)</f>
        <v>1166174.13</v>
      </c>
    </row>
    <row r="9" spans="1:7" ht="41.25" customHeight="1">
      <c r="A9" s="22"/>
      <c r="B9" s="22"/>
      <c r="C9" s="23">
        <v>6260</v>
      </c>
      <c r="D9" s="42" t="s">
        <v>120</v>
      </c>
      <c r="E9" s="50"/>
      <c r="F9" s="55">
        <v>31000</v>
      </c>
      <c r="G9" s="55">
        <v>31000</v>
      </c>
    </row>
    <row r="10" spans="1:7" ht="28.5" customHeight="1">
      <c r="A10" s="24"/>
      <c r="B10" s="24"/>
      <c r="C10" s="23">
        <v>6290</v>
      </c>
      <c r="D10" s="42" t="s">
        <v>121</v>
      </c>
      <c r="E10" s="50"/>
      <c r="F10" s="55">
        <v>30000</v>
      </c>
      <c r="G10" s="55">
        <v>25794.91</v>
      </c>
    </row>
    <row r="11" spans="1:7" ht="28.5" customHeight="1">
      <c r="A11" s="24"/>
      <c r="B11" s="24"/>
      <c r="C11" s="23">
        <v>6298</v>
      </c>
      <c r="D11" s="42" t="s">
        <v>122</v>
      </c>
      <c r="E11" s="50"/>
      <c r="F11" s="55">
        <v>994655</v>
      </c>
      <c r="G11" s="55">
        <v>994654.57</v>
      </c>
    </row>
    <row r="12" spans="1:7" ht="26.25" customHeight="1" hidden="1">
      <c r="A12" s="24"/>
      <c r="B12" s="24"/>
      <c r="C12" s="23"/>
      <c r="D12" s="42"/>
      <c r="E12" s="50"/>
      <c r="F12" s="55"/>
      <c r="G12" s="55"/>
    </row>
    <row r="13" spans="1:7" ht="44.25" customHeight="1">
      <c r="A13" s="24"/>
      <c r="B13" s="24"/>
      <c r="C13" s="23">
        <v>6339</v>
      </c>
      <c r="D13" s="42" t="s">
        <v>123</v>
      </c>
      <c r="E13" s="50"/>
      <c r="F13" s="55">
        <v>114725</v>
      </c>
      <c r="G13" s="55">
        <v>114724.65</v>
      </c>
    </row>
    <row r="14" spans="1:7" s="11" customFormat="1" ht="33.75" customHeight="1" hidden="1">
      <c r="A14" s="22"/>
      <c r="B14" s="22"/>
      <c r="C14" s="5"/>
      <c r="D14" s="41"/>
      <c r="E14" s="49"/>
      <c r="F14" s="54"/>
      <c r="G14" s="54"/>
    </row>
    <row r="15" spans="1:7" ht="12.75" hidden="1">
      <c r="A15" s="24"/>
      <c r="B15" s="24"/>
      <c r="C15" s="24"/>
      <c r="D15" s="42"/>
      <c r="E15" s="50"/>
      <c r="F15" s="55"/>
      <c r="G15" s="55"/>
    </row>
    <row r="16" spans="1:7" ht="12.75">
      <c r="A16" s="24"/>
      <c r="B16" s="24" t="s">
        <v>11</v>
      </c>
      <c r="C16" s="24"/>
      <c r="D16" s="151" t="s">
        <v>298</v>
      </c>
      <c r="E16" s="50"/>
      <c r="F16" s="55"/>
      <c r="G16" s="55">
        <f>G17</f>
        <v>514.08</v>
      </c>
    </row>
    <row r="17" spans="1:7" ht="25.5">
      <c r="A17" s="24"/>
      <c r="B17" s="24"/>
      <c r="C17" s="24" t="s">
        <v>241</v>
      </c>
      <c r="D17" s="42" t="s">
        <v>221</v>
      </c>
      <c r="E17" s="50"/>
      <c r="F17" s="55"/>
      <c r="G17" s="55">
        <v>514.08</v>
      </c>
    </row>
    <row r="18" spans="1:7" ht="12.75">
      <c r="A18" s="24"/>
      <c r="B18" s="22" t="s">
        <v>125</v>
      </c>
      <c r="C18" s="22"/>
      <c r="D18" s="41" t="s">
        <v>17</v>
      </c>
      <c r="E18" s="49"/>
      <c r="F18" s="54">
        <f>F19+F21+F22+F23+F24</f>
        <v>476038</v>
      </c>
      <c r="G18" s="57">
        <f>G19+G21+G22+G23+G24+G25</f>
        <v>472948.41000000003</v>
      </c>
    </row>
    <row r="19" spans="1:7" ht="12.75">
      <c r="A19" s="24"/>
      <c r="B19" s="24"/>
      <c r="C19" s="24" t="s">
        <v>126</v>
      </c>
      <c r="D19" s="42" t="s">
        <v>127</v>
      </c>
      <c r="E19" s="50"/>
      <c r="F19" s="55">
        <v>3000</v>
      </c>
      <c r="G19" s="61">
        <v>0</v>
      </c>
    </row>
    <row r="20" spans="1:7" ht="12.75" hidden="1">
      <c r="A20" s="24"/>
      <c r="B20" s="24"/>
      <c r="C20" s="24"/>
      <c r="D20" s="42"/>
      <c r="E20" s="50"/>
      <c r="F20" s="55"/>
      <c r="G20" s="69"/>
    </row>
    <row r="21" spans="1:7" ht="38.25">
      <c r="A21" s="24"/>
      <c r="B21" s="24"/>
      <c r="C21" s="24" t="s">
        <v>144</v>
      </c>
      <c r="D21" s="42" t="s">
        <v>145</v>
      </c>
      <c r="E21" s="50"/>
      <c r="F21" s="55">
        <v>461658</v>
      </c>
      <c r="G21" s="55">
        <v>461657.89</v>
      </c>
    </row>
    <row r="22" spans="1:7" ht="38.25">
      <c r="A22" s="24"/>
      <c r="B22" s="24"/>
      <c r="C22" s="24" t="s">
        <v>281</v>
      </c>
      <c r="D22" s="42" t="s">
        <v>286</v>
      </c>
      <c r="E22" s="50"/>
      <c r="F22" s="55">
        <v>6000</v>
      </c>
      <c r="G22" s="55">
        <v>6000</v>
      </c>
    </row>
    <row r="23" spans="1:7" ht="38.25">
      <c r="A23" s="24"/>
      <c r="B23" s="24"/>
      <c r="C23" s="24" t="s">
        <v>282</v>
      </c>
      <c r="D23" s="42" t="s">
        <v>287</v>
      </c>
      <c r="E23" s="50"/>
      <c r="F23" s="55">
        <v>1500</v>
      </c>
      <c r="G23" s="55">
        <v>1500</v>
      </c>
    </row>
    <row r="24" spans="1:7" ht="38.25">
      <c r="A24" s="24"/>
      <c r="B24" s="24"/>
      <c r="C24" s="24" t="s">
        <v>288</v>
      </c>
      <c r="D24" s="42" t="s">
        <v>289</v>
      </c>
      <c r="E24" s="50"/>
      <c r="F24" s="55">
        <v>3880</v>
      </c>
      <c r="G24" s="55">
        <v>3290.52</v>
      </c>
    </row>
    <row r="25" spans="1:7" ht="25.5">
      <c r="A25" s="24"/>
      <c r="B25" s="24"/>
      <c r="C25" s="24" t="s">
        <v>241</v>
      </c>
      <c r="D25" s="42" t="s">
        <v>221</v>
      </c>
      <c r="E25" s="50"/>
      <c r="F25" s="55"/>
      <c r="G25" s="55">
        <v>500</v>
      </c>
    </row>
    <row r="26" spans="1:7" ht="12.75">
      <c r="A26" s="18" t="s">
        <v>115</v>
      </c>
      <c r="B26" s="18"/>
      <c r="C26" s="18"/>
      <c r="D26" s="40" t="s">
        <v>15</v>
      </c>
      <c r="E26" s="49"/>
      <c r="F26" s="56">
        <f>F27</f>
        <v>3600</v>
      </c>
      <c r="G26" s="56">
        <f>G27</f>
        <v>4340.66</v>
      </c>
    </row>
    <row r="27" spans="1:7" ht="12.75">
      <c r="A27" s="25"/>
      <c r="B27" s="25" t="s">
        <v>16</v>
      </c>
      <c r="C27" s="25"/>
      <c r="D27" s="43" t="s">
        <v>128</v>
      </c>
      <c r="E27" s="49"/>
      <c r="F27" s="54">
        <f>F28</f>
        <v>3600</v>
      </c>
      <c r="G27" s="54">
        <f>G28</f>
        <v>4340.66</v>
      </c>
    </row>
    <row r="28" spans="1:7" ht="51">
      <c r="A28" s="25"/>
      <c r="B28" s="25"/>
      <c r="C28" s="26" t="s">
        <v>129</v>
      </c>
      <c r="D28" s="44" t="s">
        <v>130</v>
      </c>
      <c r="E28" s="50"/>
      <c r="F28" s="55">
        <v>3600</v>
      </c>
      <c r="G28" s="55">
        <v>4340.66</v>
      </c>
    </row>
    <row r="29" spans="1:7" ht="12.75" hidden="1">
      <c r="A29" s="24"/>
      <c r="B29" s="24"/>
      <c r="C29" s="24"/>
      <c r="D29" s="42"/>
      <c r="E29" s="50"/>
      <c r="F29" s="55"/>
      <c r="G29" s="69"/>
    </row>
    <row r="30" spans="1:7" ht="12.75">
      <c r="A30" s="18" t="s">
        <v>116</v>
      </c>
      <c r="B30" s="19"/>
      <c r="C30" s="27"/>
      <c r="D30" s="40" t="s">
        <v>20</v>
      </c>
      <c r="E30" s="49"/>
      <c r="F30" s="56">
        <f>F31</f>
        <v>1482929</v>
      </c>
      <c r="G30" s="56">
        <f>G31</f>
        <v>1482929</v>
      </c>
    </row>
    <row r="31" spans="1:7" ht="12.75">
      <c r="A31" s="22"/>
      <c r="B31" s="22" t="s">
        <v>21</v>
      </c>
      <c r="C31" s="28"/>
      <c r="D31" s="41" t="s">
        <v>22</v>
      </c>
      <c r="E31" s="49"/>
      <c r="F31" s="54">
        <f>F34+F33+F35+F32</f>
        <v>1482929</v>
      </c>
      <c r="G31" s="54">
        <f>G34+G33+G35+G32</f>
        <v>1482929</v>
      </c>
    </row>
    <row r="32" spans="1:7" ht="25.5">
      <c r="A32" s="22"/>
      <c r="B32" s="22"/>
      <c r="C32" s="75" t="s">
        <v>274</v>
      </c>
      <c r="D32" s="42" t="s">
        <v>121</v>
      </c>
      <c r="E32" s="49"/>
      <c r="F32" s="54">
        <v>90000</v>
      </c>
      <c r="G32" s="54">
        <v>90000</v>
      </c>
    </row>
    <row r="33" spans="1:7" ht="12.75" hidden="1">
      <c r="A33" s="24"/>
      <c r="B33" s="24"/>
      <c r="C33" s="24"/>
      <c r="D33" s="42"/>
      <c r="E33" s="50"/>
      <c r="F33" s="55"/>
      <c r="G33" s="55"/>
    </row>
    <row r="34" spans="1:7" ht="25.5">
      <c r="A34" s="24"/>
      <c r="B34" s="24"/>
      <c r="C34" s="24" t="s">
        <v>131</v>
      </c>
      <c r="D34" s="42" t="s">
        <v>121</v>
      </c>
      <c r="E34" s="50"/>
      <c r="F34" s="55">
        <v>1392929</v>
      </c>
      <c r="G34" s="55">
        <v>1392929</v>
      </c>
    </row>
    <row r="35" spans="1:7" ht="12.75" hidden="1">
      <c r="A35" s="24"/>
      <c r="B35" s="24"/>
      <c r="C35" s="24"/>
      <c r="D35" s="42"/>
      <c r="E35" s="50"/>
      <c r="F35" s="55"/>
      <c r="G35" s="55"/>
    </row>
    <row r="36" spans="1:7" ht="12.75">
      <c r="A36" s="18" t="s">
        <v>117</v>
      </c>
      <c r="B36" s="18"/>
      <c r="C36" s="18"/>
      <c r="D36" s="40" t="s">
        <v>25</v>
      </c>
      <c r="E36" s="49"/>
      <c r="F36" s="56">
        <f>F37</f>
        <v>331385</v>
      </c>
      <c r="G36" s="56">
        <f>G37</f>
        <v>371574.39</v>
      </c>
    </row>
    <row r="37" spans="1:7" ht="12.75">
      <c r="A37" s="24"/>
      <c r="B37" s="22" t="s">
        <v>26</v>
      </c>
      <c r="C37" s="22"/>
      <c r="D37" s="45" t="s">
        <v>27</v>
      </c>
      <c r="E37" s="49"/>
      <c r="F37" s="54">
        <f>SUM(F38:F44)</f>
        <v>331385</v>
      </c>
      <c r="G37" s="54">
        <f>SUM(G38:G44)</f>
        <v>371574.39</v>
      </c>
    </row>
    <row r="38" spans="1:7" ht="25.5">
      <c r="A38" s="24"/>
      <c r="B38" s="22"/>
      <c r="C38" s="24" t="s">
        <v>132</v>
      </c>
      <c r="D38" s="42" t="s">
        <v>133</v>
      </c>
      <c r="E38" s="50"/>
      <c r="F38" s="55">
        <v>100</v>
      </c>
      <c r="G38" s="55">
        <v>0</v>
      </c>
    </row>
    <row r="39" spans="1:7" ht="38.25">
      <c r="A39" s="24"/>
      <c r="B39" s="22"/>
      <c r="C39" s="24" t="s">
        <v>134</v>
      </c>
      <c r="D39" s="42" t="s">
        <v>135</v>
      </c>
      <c r="E39" s="50"/>
      <c r="F39" s="55">
        <v>100</v>
      </c>
      <c r="G39" s="55">
        <v>0</v>
      </c>
    </row>
    <row r="40" spans="1:7" ht="12.75">
      <c r="A40" s="24"/>
      <c r="B40" s="22"/>
      <c r="C40" s="24" t="s">
        <v>126</v>
      </c>
      <c r="D40" s="42" t="s">
        <v>127</v>
      </c>
      <c r="E40" s="50"/>
      <c r="F40" s="55"/>
      <c r="G40" s="55">
        <v>35.2</v>
      </c>
    </row>
    <row r="41" spans="1:7" ht="48.75" customHeight="1">
      <c r="A41" s="24"/>
      <c r="B41" s="22"/>
      <c r="C41" s="24" t="s">
        <v>129</v>
      </c>
      <c r="D41" s="44" t="s">
        <v>130</v>
      </c>
      <c r="E41" s="50"/>
      <c r="F41" s="55">
        <v>118195</v>
      </c>
      <c r="G41" s="55">
        <v>139505.41</v>
      </c>
    </row>
    <row r="42" spans="1:7" ht="41.25" customHeight="1">
      <c r="A42" s="24"/>
      <c r="B42" s="22"/>
      <c r="C42" s="24" t="s">
        <v>136</v>
      </c>
      <c r="D42" s="44" t="s">
        <v>137</v>
      </c>
      <c r="E42" s="50"/>
      <c r="F42" s="55">
        <v>800</v>
      </c>
      <c r="G42" s="55">
        <v>2024.79</v>
      </c>
    </row>
    <row r="43" spans="1:7" ht="30.75" customHeight="1">
      <c r="A43" s="24"/>
      <c r="B43" s="22"/>
      <c r="C43" s="24" t="s">
        <v>138</v>
      </c>
      <c r="D43" s="42" t="s">
        <v>139</v>
      </c>
      <c r="E43" s="50"/>
      <c r="F43" s="55">
        <v>212090</v>
      </c>
      <c r="G43" s="55">
        <v>227606.89</v>
      </c>
    </row>
    <row r="44" spans="1:7" ht="12.75">
      <c r="A44" s="24"/>
      <c r="B44" s="22"/>
      <c r="C44" s="24" t="s">
        <v>140</v>
      </c>
      <c r="D44" s="42" t="s">
        <v>141</v>
      </c>
      <c r="E44" s="50"/>
      <c r="F44" s="55">
        <v>100</v>
      </c>
      <c r="G44" s="61">
        <v>2402.1</v>
      </c>
    </row>
    <row r="45" spans="1:7" ht="12.75">
      <c r="A45" s="18" t="s">
        <v>118</v>
      </c>
      <c r="B45" s="19"/>
      <c r="C45" s="19"/>
      <c r="D45" s="40" t="s">
        <v>142</v>
      </c>
      <c r="E45" s="49"/>
      <c r="F45" s="56">
        <f>F46+F48</f>
        <v>96438</v>
      </c>
      <c r="G45" s="56">
        <f>G46+G48</f>
        <v>99172.12</v>
      </c>
    </row>
    <row r="46" spans="1:7" ht="12.75">
      <c r="A46" s="22"/>
      <c r="B46" s="22" t="s">
        <v>35</v>
      </c>
      <c r="C46" s="22"/>
      <c r="D46" s="41" t="s">
        <v>143</v>
      </c>
      <c r="E46" s="49"/>
      <c r="F46" s="54">
        <f>F47</f>
        <v>94588</v>
      </c>
      <c r="G46" s="54">
        <f>G47</f>
        <v>94588</v>
      </c>
    </row>
    <row r="47" spans="1:7" ht="38.25">
      <c r="A47" s="24"/>
      <c r="B47" s="24"/>
      <c r="C47" s="24" t="s">
        <v>144</v>
      </c>
      <c r="D47" s="42" t="s">
        <v>145</v>
      </c>
      <c r="E47" s="50"/>
      <c r="F47" s="55">
        <v>94588</v>
      </c>
      <c r="G47" s="55">
        <v>94588</v>
      </c>
    </row>
    <row r="48" spans="1:7" ht="12.75">
      <c r="A48" s="24"/>
      <c r="B48" s="22" t="s">
        <v>146</v>
      </c>
      <c r="C48" s="22"/>
      <c r="D48" s="41" t="s">
        <v>147</v>
      </c>
      <c r="E48" s="49"/>
      <c r="F48" s="54">
        <f>F49+F50</f>
        <v>1850</v>
      </c>
      <c r="G48" s="54">
        <f>G49+G50</f>
        <v>4584.12</v>
      </c>
    </row>
    <row r="49" spans="1:7" ht="12.75">
      <c r="A49" s="24"/>
      <c r="B49" s="24"/>
      <c r="C49" s="24" t="s">
        <v>148</v>
      </c>
      <c r="D49" s="42" t="s">
        <v>149</v>
      </c>
      <c r="E49" s="50"/>
      <c r="F49" s="55">
        <v>100</v>
      </c>
      <c r="G49" s="61">
        <v>1095.04</v>
      </c>
    </row>
    <row r="50" spans="1:7" ht="41.25" customHeight="1">
      <c r="A50" s="24"/>
      <c r="B50" s="24"/>
      <c r="C50" s="24" t="s">
        <v>150</v>
      </c>
      <c r="D50" s="42" t="s">
        <v>151</v>
      </c>
      <c r="E50" s="50"/>
      <c r="F50" s="55">
        <v>1750</v>
      </c>
      <c r="G50" s="55">
        <v>3489.08</v>
      </c>
    </row>
    <row r="51" spans="1:7" ht="38.25">
      <c r="A51" s="18" t="s">
        <v>152</v>
      </c>
      <c r="B51" s="19"/>
      <c r="C51" s="19"/>
      <c r="D51" s="40" t="s">
        <v>153</v>
      </c>
      <c r="E51" s="49"/>
      <c r="F51" s="56">
        <f>F52+F54</f>
        <v>30889</v>
      </c>
      <c r="G51" s="56">
        <f>G52+G54</f>
        <v>30889</v>
      </c>
    </row>
    <row r="52" spans="1:7" ht="25.5">
      <c r="A52" s="22"/>
      <c r="B52" s="22" t="s">
        <v>154</v>
      </c>
      <c r="C52" s="22"/>
      <c r="D52" s="41" t="s">
        <v>155</v>
      </c>
      <c r="E52" s="49"/>
      <c r="F52" s="54">
        <f>F53</f>
        <v>1513</v>
      </c>
      <c r="G52" s="54">
        <f>G53</f>
        <v>1513</v>
      </c>
    </row>
    <row r="53" spans="1:7" ht="38.25">
      <c r="A53" s="24"/>
      <c r="B53" s="24"/>
      <c r="C53" s="24" t="s">
        <v>144</v>
      </c>
      <c r="D53" s="42" t="s">
        <v>145</v>
      </c>
      <c r="E53" s="50"/>
      <c r="F53" s="55">
        <v>1513</v>
      </c>
      <c r="G53" s="55">
        <v>1513</v>
      </c>
    </row>
    <row r="54" spans="1:7" ht="12.75">
      <c r="A54" s="24"/>
      <c r="B54" s="22" t="s">
        <v>269</v>
      </c>
      <c r="C54" s="22"/>
      <c r="D54" s="45" t="s">
        <v>270</v>
      </c>
      <c r="E54" s="49"/>
      <c r="F54" s="54">
        <f>F55</f>
        <v>29376</v>
      </c>
      <c r="G54" s="54">
        <f>G55</f>
        <v>29376</v>
      </c>
    </row>
    <row r="55" spans="1:7" ht="36.75" customHeight="1">
      <c r="A55" s="24"/>
      <c r="B55" s="24"/>
      <c r="C55" s="24" t="s">
        <v>144</v>
      </c>
      <c r="D55" s="42" t="s">
        <v>145</v>
      </c>
      <c r="E55" s="50"/>
      <c r="F55" s="55">
        <v>29376</v>
      </c>
      <c r="G55" s="58">
        <v>29376</v>
      </c>
    </row>
    <row r="56" spans="1:7" ht="25.5">
      <c r="A56" s="18" t="s">
        <v>156</v>
      </c>
      <c r="B56" s="19"/>
      <c r="C56" s="19"/>
      <c r="D56" s="40" t="s">
        <v>52</v>
      </c>
      <c r="E56" s="49"/>
      <c r="F56" s="56">
        <f>F61+F59</f>
        <v>300</v>
      </c>
      <c r="G56" s="56">
        <f>G61+G59</f>
        <v>1400</v>
      </c>
    </row>
    <row r="57" spans="1:7" ht="12.75" hidden="1">
      <c r="A57" s="25"/>
      <c r="B57" s="25"/>
      <c r="C57" s="26"/>
      <c r="D57" s="43"/>
      <c r="E57" s="49"/>
      <c r="F57" s="55"/>
      <c r="G57" s="69"/>
    </row>
    <row r="58" spans="1:7" ht="12.75" hidden="1">
      <c r="A58" s="25"/>
      <c r="B58" s="26"/>
      <c r="C58" s="26"/>
      <c r="D58" s="42"/>
      <c r="E58" s="50"/>
      <c r="F58" s="55"/>
      <c r="G58" s="69"/>
    </row>
    <row r="59" spans="1:7" ht="12.75">
      <c r="A59" s="25"/>
      <c r="B59" s="152" t="s">
        <v>285</v>
      </c>
      <c r="C59" s="152"/>
      <c r="D59" s="153" t="s">
        <v>53</v>
      </c>
      <c r="E59" s="50"/>
      <c r="F59" s="55">
        <f>F60</f>
        <v>0</v>
      </c>
      <c r="G59" s="61">
        <f>G60</f>
        <v>1100</v>
      </c>
    </row>
    <row r="60" spans="1:7" ht="25.5">
      <c r="A60" s="25"/>
      <c r="B60" s="26"/>
      <c r="C60" s="26" t="s">
        <v>241</v>
      </c>
      <c r="D60" s="42" t="s">
        <v>221</v>
      </c>
      <c r="E60" s="50"/>
      <c r="F60" s="55">
        <v>0</v>
      </c>
      <c r="G60" s="61">
        <v>1100</v>
      </c>
    </row>
    <row r="61" spans="1:7" ht="12.75">
      <c r="A61" s="22"/>
      <c r="B61" s="74" t="s">
        <v>157</v>
      </c>
      <c r="C61" s="74"/>
      <c r="D61" s="153" t="s">
        <v>158</v>
      </c>
      <c r="E61" s="49"/>
      <c r="F61" s="57">
        <f>F62</f>
        <v>300</v>
      </c>
      <c r="G61" s="57">
        <f>G62</f>
        <v>300</v>
      </c>
    </row>
    <row r="62" spans="1:7" ht="38.25">
      <c r="A62" s="24"/>
      <c r="B62" s="24"/>
      <c r="C62" s="24" t="s">
        <v>144</v>
      </c>
      <c r="D62" s="42" t="s">
        <v>145</v>
      </c>
      <c r="E62" s="50"/>
      <c r="F62" s="58">
        <v>300</v>
      </c>
      <c r="G62" s="55">
        <v>300</v>
      </c>
    </row>
    <row r="63" spans="1:7" ht="51">
      <c r="A63" s="18" t="s">
        <v>159</v>
      </c>
      <c r="B63" s="19"/>
      <c r="C63" s="19"/>
      <c r="D63" s="40" t="s">
        <v>160</v>
      </c>
      <c r="E63" s="49"/>
      <c r="F63" s="59">
        <f>F64+F67+F80+F93+F95+F98</f>
        <v>4697611</v>
      </c>
      <c r="G63" s="59">
        <f>G64+G67+G80+G93+G95+G98</f>
        <v>5309633.4399999995</v>
      </c>
    </row>
    <row r="64" spans="1:7" ht="12.75">
      <c r="A64" s="22"/>
      <c r="B64" s="22" t="s">
        <v>161</v>
      </c>
      <c r="C64" s="22"/>
      <c r="D64" s="41" t="s">
        <v>162</v>
      </c>
      <c r="E64" s="49"/>
      <c r="F64" s="60">
        <f>F65+F66</f>
        <v>2510</v>
      </c>
      <c r="G64" s="60">
        <f>G65+G66</f>
        <v>0</v>
      </c>
    </row>
    <row r="65" spans="1:7" ht="24" customHeight="1">
      <c r="A65" s="24"/>
      <c r="B65" s="24"/>
      <c r="C65" s="24" t="s">
        <v>163</v>
      </c>
      <c r="D65" s="42" t="s">
        <v>164</v>
      </c>
      <c r="E65" s="50"/>
      <c r="F65" s="58">
        <v>2500</v>
      </c>
      <c r="G65" s="55">
        <v>0</v>
      </c>
    </row>
    <row r="66" spans="1:7" ht="23.25" customHeight="1">
      <c r="A66" s="24"/>
      <c r="B66" s="24"/>
      <c r="C66" s="24" t="s">
        <v>140</v>
      </c>
      <c r="D66" s="42" t="s">
        <v>141</v>
      </c>
      <c r="E66" s="50"/>
      <c r="F66" s="58">
        <v>10</v>
      </c>
      <c r="G66" s="55">
        <v>0</v>
      </c>
    </row>
    <row r="67" spans="1:7" ht="51">
      <c r="A67" s="22"/>
      <c r="B67" s="22" t="s">
        <v>165</v>
      </c>
      <c r="C67" s="28"/>
      <c r="D67" s="41" t="s">
        <v>166</v>
      </c>
      <c r="E67" s="49"/>
      <c r="F67" s="60">
        <f>F68+F69+F70+F71+F75+F76+F78+F79</f>
        <v>1352819</v>
      </c>
      <c r="G67" s="60">
        <f>G68+G69+G70+G71+G75+G76+G78+G79</f>
        <v>1479747.94</v>
      </c>
    </row>
    <row r="68" spans="1:7" ht="12.75">
      <c r="A68" s="24"/>
      <c r="B68" s="24"/>
      <c r="C68" s="24" t="s">
        <v>167</v>
      </c>
      <c r="D68" s="42" t="s">
        <v>168</v>
      </c>
      <c r="E68" s="50"/>
      <c r="F68" s="61">
        <v>1146371</v>
      </c>
      <c r="G68" s="61">
        <v>1241355.22</v>
      </c>
    </row>
    <row r="69" spans="1:7" ht="12.75">
      <c r="A69" s="24"/>
      <c r="B69" s="24"/>
      <c r="C69" s="24" t="s">
        <v>169</v>
      </c>
      <c r="D69" s="42" t="s">
        <v>170</v>
      </c>
      <c r="E69" s="50"/>
      <c r="F69" s="61">
        <v>82881</v>
      </c>
      <c r="G69" s="61">
        <v>93150.89</v>
      </c>
    </row>
    <row r="70" spans="1:7" ht="12.75">
      <c r="A70" s="24"/>
      <c r="B70" s="24"/>
      <c r="C70" s="24" t="s">
        <v>171</v>
      </c>
      <c r="D70" s="42" t="s">
        <v>172</v>
      </c>
      <c r="E70" s="50"/>
      <c r="F70" s="61">
        <v>110171</v>
      </c>
      <c r="G70" s="61">
        <v>120468</v>
      </c>
    </row>
    <row r="71" spans="1:7" ht="12.75">
      <c r="A71" s="24"/>
      <c r="B71" s="24"/>
      <c r="C71" s="24" t="s">
        <v>173</v>
      </c>
      <c r="D71" s="42" t="s">
        <v>174</v>
      </c>
      <c r="E71" s="50"/>
      <c r="F71" s="61">
        <v>11796</v>
      </c>
      <c r="G71" s="61">
        <v>11047</v>
      </c>
    </row>
    <row r="72" spans="1:7" ht="12.75" hidden="1">
      <c r="A72" s="24"/>
      <c r="B72" s="24"/>
      <c r="C72" s="24"/>
      <c r="D72" s="42"/>
      <c r="E72" s="50"/>
      <c r="F72" s="61"/>
      <c r="G72" s="69"/>
    </row>
    <row r="73" spans="1:7" ht="12.75" hidden="1">
      <c r="A73" s="24"/>
      <c r="B73" s="24"/>
      <c r="C73" s="24"/>
      <c r="D73" s="42"/>
      <c r="E73" s="50"/>
      <c r="F73" s="61"/>
      <c r="G73" s="69"/>
    </row>
    <row r="74" spans="1:7" ht="12.75" hidden="1">
      <c r="A74" s="24"/>
      <c r="B74" s="24"/>
      <c r="C74" s="24"/>
      <c r="D74" s="42"/>
      <c r="E74" s="50"/>
      <c r="F74" s="61"/>
      <c r="G74" s="69"/>
    </row>
    <row r="75" spans="1:7" ht="34.5" customHeight="1">
      <c r="A75" s="24"/>
      <c r="B75" s="24"/>
      <c r="C75" s="24" t="s">
        <v>134</v>
      </c>
      <c r="D75" s="42" t="s">
        <v>179</v>
      </c>
      <c r="E75" s="50"/>
      <c r="F75" s="58">
        <v>400</v>
      </c>
      <c r="G75" s="55">
        <v>704</v>
      </c>
    </row>
    <row r="76" spans="1:7" ht="12.75">
      <c r="A76" s="24"/>
      <c r="B76" s="24"/>
      <c r="C76" s="24" t="s">
        <v>180</v>
      </c>
      <c r="D76" s="42" t="s">
        <v>181</v>
      </c>
      <c r="E76" s="50"/>
      <c r="F76" s="61">
        <v>1000</v>
      </c>
      <c r="G76" s="61">
        <v>948.03</v>
      </c>
    </row>
    <row r="77" spans="1:7" ht="12.75" hidden="1">
      <c r="A77" s="24"/>
      <c r="B77" s="24"/>
      <c r="C77" s="24"/>
      <c r="D77" s="42"/>
      <c r="E77" s="50"/>
      <c r="F77" s="61"/>
      <c r="G77" s="69"/>
    </row>
    <row r="78" spans="1:7" ht="12.75">
      <c r="A78" s="24"/>
      <c r="B78" s="24"/>
      <c r="C78" s="24" t="s">
        <v>126</v>
      </c>
      <c r="D78" s="42" t="s">
        <v>127</v>
      </c>
      <c r="E78" s="50"/>
      <c r="F78" s="61">
        <v>100</v>
      </c>
      <c r="G78" s="61">
        <v>184.8</v>
      </c>
    </row>
    <row r="79" spans="1:7" ht="12.75">
      <c r="A79" s="24"/>
      <c r="B79" s="24"/>
      <c r="C79" s="24" t="s">
        <v>140</v>
      </c>
      <c r="D79" s="42" t="s">
        <v>141</v>
      </c>
      <c r="E79" s="50"/>
      <c r="F79" s="61">
        <v>100</v>
      </c>
      <c r="G79" s="61">
        <v>11890</v>
      </c>
    </row>
    <row r="80" spans="1:7" ht="51">
      <c r="A80" s="22"/>
      <c r="B80" s="22" t="s">
        <v>182</v>
      </c>
      <c r="C80" s="22"/>
      <c r="D80" s="41" t="s">
        <v>183</v>
      </c>
      <c r="E80" s="49"/>
      <c r="F80" s="54">
        <f>F81+F82+F83+F84+F85+F86+F87+F88+F89+F90++F92+F91</f>
        <v>1866648</v>
      </c>
      <c r="G80" s="54">
        <f>G81+G82+G83+G84+G85+G86+G87+G88+G89+G90++G92+G91</f>
        <v>2220216.0199999996</v>
      </c>
    </row>
    <row r="81" spans="1:7" ht="12.75">
      <c r="A81" s="24"/>
      <c r="B81" s="24"/>
      <c r="C81" s="24" t="s">
        <v>167</v>
      </c>
      <c r="D81" s="42" t="s">
        <v>168</v>
      </c>
      <c r="E81" s="50"/>
      <c r="F81" s="61">
        <v>1072289</v>
      </c>
      <c r="G81" s="61">
        <v>1250102.7</v>
      </c>
    </row>
    <row r="82" spans="1:7" ht="12.75">
      <c r="A82" s="24"/>
      <c r="B82" s="24"/>
      <c r="C82" s="24" t="s">
        <v>169</v>
      </c>
      <c r="D82" s="42" t="s">
        <v>170</v>
      </c>
      <c r="E82" s="50"/>
      <c r="F82" s="61">
        <v>508078</v>
      </c>
      <c r="G82" s="61">
        <v>559987.62</v>
      </c>
    </row>
    <row r="83" spans="1:7" ht="12.75">
      <c r="A83" s="24"/>
      <c r="B83" s="24"/>
      <c r="C83" s="24" t="s">
        <v>171</v>
      </c>
      <c r="D83" s="42" t="s">
        <v>172</v>
      </c>
      <c r="E83" s="50"/>
      <c r="F83" s="61">
        <v>7640</v>
      </c>
      <c r="G83" s="61">
        <v>8205.01</v>
      </c>
    </row>
    <row r="84" spans="1:7" ht="12.75">
      <c r="A84" s="24"/>
      <c r="B84" s="24"/>
      <c r="C84" s="24" t="s">
        <v>173</v>
      </c>
      <c r="D84" s="42" t="s">
        <v>174</v>
      </c>
      <c r="E84" s="50"/>
      <c r="F84" s="61">
        <v>100987</v>
      </c>
      <c r="G84" s="61">
        <v>123588.73</v>
      </c>
    </row>
    <row r="85" spans="1:7" ht="12.75">
      <c r="A85" s="24"/>
      <c r="B85" s="24"/>
      <c r="C85" s="24" t="s">
        <v>175</v>
      </c>
      <c r="D85" s="42" t="s">
        <v>176</v>
      </c>
      <c r="E85" s="50"/>
      <c r="F85" s="61">
        <v>6662</v>
      </c>
      <c r="G85" s="61">
        <v>6329</v>
      </c>
    </row>
    <row r="86" spans="1:7" ht="12.75">
      <c r="A86" s="24"/>
      <c r="B86" s="24"/>
      <c r="C86" s="24" t="s">
        <v>184</v>
      </c>
      <c r="D86" s="42" t="s">
        <v>185</v>
      </c>
      <c r="E86" s="50"/>
      <c r="F86" s="61">
        <v>100</v>
      </c>
      <c r="G86" s="61">
        <v>640</v>
      </c>
    </row>
    <row r="87" spans="1:7" ht="12.75">
      <c r="A87" s="24"/>
      <c r="B87" s="24"/>
      <c r="C87" s="24" t="s">
        <v>177</v>
      </c>
      <c r="D87" s="42" t="s">
        <v>178</v>
      </c>
      <c r="E87" s="50"/>
      <c r="F87" s="61">
        <v>32690</v>
      </c>
      <c r="G87" s="61">
        <v>42336</v>
      </c>
    </row>
    <row r="88" spans="1:7" ht="12.75">
      <c r="A88" s="24"/>
      <c r="B88" s="24"/>
      <c r="C88" s="24" t="s">
        <v>186</v>
      </c>
      <c r="D88" s="42" t="s">
        <v>187</v>
      </c>
      <c r="E88" s="50"/>
      <c r="F88" s="58">
        <v>7302</v>
      </c>
      <c r="G88" s="61">
        <v>8021</v>
      </c>
    </row>
    <row r="89" spans="1:7" ht="38.25" customHeight="1">
      <c r="A89" s="24"/>
      <c r="B89" s="24"/>
      <c r="C89" s="24" t="s">
        <v>134</v>
      </c>
      <c r="D89" s="42" t="s">
        <v>179</v>
      </c>
      <c r="E89" s="50"/>
      <c r="F89" s="58">
        <v>1000</v>
      </c>
      <c r="G89" s="55">
        <v>7</v>
      </c>
    </row>
    <row r="90" spans="1:7" ht="12.75">
      <c r="A90" s="24"/>
      <c r="B90" s="24"/>
      <c r="C90" s="24" t="s">
        <v>180</v>
      </c>
      <c r="D90" s="42" t="s">
        <v>181</v>
      </c>
      <c r="E90" s="50"/>
      <c r="F90" s="61">
        <v>125800</v>
      </c>
      <c r="G90" s="61">
        <v>195539.82</v>
      </c>
    </row>
    <row r="91" spans="1:7" ht="12.75">
      <c r="A91" s="24"/>
      <c r="B91" s="24"/>
      <c r="C91" s="24" t="s">
        <v>126</v>
      </c>
      <c r="D91" s="42" t="s">
        <v>127</v>
      </c>
      <c r="E91" s="50"/>
      <c r="F91" s="61">
        <v>4000</v>
      </c>
      <c r="G91" s="61">
        <v>7060.8</v>
      </c>
    </row>
    <row r="92" spans="1:7" ht="12.75">
      <c r="A92" s="24"/>
      <c r="B92" s="24"/>
      <c r="C92" s="24" t="s">
        <v>140</v>
      </c>
      <c r="D92" s="42" t="s">
        <v>141</v>
      </c>
      <c r="E92" s="50"/>
      <c r="F92" s="58">
        <v>100</v>
      </c>
      <c r="G92" s="61">
        <v>18398.34</v>
      </c>
    </row>
    <row r="93" spans="1:7" ht="38.25">
      <c r="A93" s="22"/>
      <c r="B93" s="22" t="s">
        <v>188</v>
      </c>
      <c r="C93" s="22"/>
      <c r="D93" s="41" t="s">
        <v>189</v>
      </c>
      <c r="E93" s="49"/>
      <c r="F93" s="60">
        <f>F94</f>
        <v>39900</v>
      </c>
      <c r="G93" s="60">
        <f>G94</f>
        <v>41768.62</v>
      </c>
    </row>
    <row r="94" spans="1:7" ht="12.75">
      <c r="A94" s="24"/>
      <c r="B94" s="24"/>
      <c r="C94" s="24" t="s">
        <v>190</v>
      </c>
      <c r="D94" s="42" t="s">
        <v>191</v>
      </c>
      <c r="E94" s="50"/>
      <c r="F94" s="61">
        <v>39900</v>
      </c>
      <c r="G94" s="61">
        <v>41768.62</v>
      </c>
    </row>
    <row r="95" spans="1:7" ht="12.75">
      <c r="A95" s="22"/>
      <c r="B95" s="22" t="s">
        <v>192</v>
      </c>
      <c r="C95" s="22"/>
      <c r="D95" s="41" t="s">
        <v>193</v>
      </c>
      <c r="E95" s="49"/>
      <c r="F95" s="57">
        <f>F96</f>
        <v>13397</v>
      </c>
      <c r="G95" s="57">
        <f>G96+G97</f>
        <v>31518.04</v>
      </c>
    </row>
    <row r="96" spans="1:7" ht="12.75">
      <c r="A96" s="24"/>
      <c r="B96" s="24"/>
      <c r="C96" s="24" t="s">
        <v>194</v>
      </c>
      <c r="D96" s="42" t="s">
        <v>195</v>
      </c>
      <c r="E96" s="50"/>
      <c r="F96" s="61">
        <v>13397</v>
      </c>
      <c r="G96" s="61">
        <v>29316.04</v>
      </c>
    </row>
    <row r="97" spans="1:7" ht="25.5">
      <c r="A97" s="24"/>
      <c r="B97" s="24"/>
      <c r="C97" s="24" t="s">
        <v>299</v>
      </c>
      <c r="D97" s="42" t="s">
        <v>300</v>
      </c>
      <c r="E97" s="50"/>
      <c r="F97" s="61"/>
      <c r="G97" s="61">
        <v>2202</v>
      </c>
    </row>
    <row r="98" spans="1:7" ht="25.5">
      <c r="A98" s="22"/>
      <c r="B98" s="22" t="s">
        <v>196</v>
      </c>
      <c r="C98" s="22"/>
      <c r="D98" s="41" t="s">
        <v>197</v>
      </c>
      <c r="E98" s="49"/>
      <c r="F98" s="57">
        <f>F99+F100</f>
        <v>1422337</v>
      </c>
      <c r="G98" s="57">
        <f>G99+G100</f>
        <v>1536382.82</v>
      </c>
    </row>
    <row r="99" spans="1:7" ht="12.75">
      <c r="A99" s="24"/>
      <c r="B99" s="24"/>
      <c r="C99" s="24" t="s">
        <v>198</v>
      </c>
      <c r="D99" s="42" t="s">
        <v>199</v>
      </c>
      <c r="E99" s="50"/>
      <c r="F99" s="61">
        <v>1411702</v>
      </c>
      <c r="G99" s="61">
        <v>1526307</v>
      </c>
    </row>
    <row r="100" spans="1:7" ht="12.75">
      <c r="A100" s="24"/>
      <c r="B100" s="24"/>
      <c r="C100" s="24" t="s">
        <v>200</v>
      </c>
      <c r="D100" s="42" t="s">
        <v>201</v>
      </c>
      <c r="E100" s="50"/>
      <c r="F100" s="61">
        <v>10635</v>
      </c>
      <c r="G100" s="61">
        <v>10075.82</v>
      </c>
    </row>
    <row r="101" spans="1:7" ht="12.75">
      <c r="A101" s="18" t="s">
        <v>202</v>
      </c>
      <c r="B101" s="19"/>
      <c r="C101" s="27"/>
      <c r="D101" s="40" t="s">
        <v>63</v>
      </c>
      <c r="E101" s="49"/>
      <c r="F101" s="62">
        <f>F102+F104+F106+F108+F110</f>
        <v>10474981</v>
      </c>
      <c r="G101" s="62">
        <f>G102+G104+G106+G108+G110</f>
        <v>10487744.69</v>
      </c>
    </row>
    <row r="102" spans="1:7" ht="25.5">
      <c r="A102" s="22"/>
      <c r="B102" s="22" t="s">
        <v>203</v>
      </c>
      <c r="C102" s="28"/>
      <c r="D102" s="41" t="s">
        <v>204</v>
      </c>
      <c r="E102" s="49"/>
      <c r="F102" s="54">
        <f>F103</f>
        <v>7471035</v>
      </c>
      <c r="G102" s="54">
        <f>G103</f>
        <v>7471035</v>
      </c>
    </row>
    <row r="103" spans="1:7" ht="12.75">
      <c r="A103" s="24"/>
      <c r="B103" s="24"/>
      <c r="C103" s="24" t="s">
        <v>205</v>
      </c>
      <c r="D103" s="42" t="s">
        <v>206</v>
      </c>
      <c r="E103" s="50"/>
      <c r="F103" s="61">
        <v>7471035</v>
      </c>
      <c r="G103" s="61">
        <v>7471035</v>
      </c>
    </row>
    <row r="104" spans="1:7" ht="12.75" hidden="1">
      <c r="A104" s="24"/>
      <c r="B104" s="22"/>
      <c r="C104" s="22"/>
      <c r="D104" s="45"/>
      <c r="E104" s="49"/>
      <c r="F104" s="54"/>
      <c r="G104" s="54"/>
    </row>
    <row r="105" spans="1:7" ht="12.75" hidden="1">
      <c r="A105" s="24"/>
      <c r="B105" s="24"/>
      <c r="C105" s="24"/>
      <c r="D105" s="42"/>
      <c r="E105" s="50"/>
      <c r="F105" s="61"/>
      <c r="G105" s="61"/>
    </row>
    <row r="106" spans="1:7" ht="12.75">
      <c r="A106" s="22"/>
      <c r="B106" s="22" t="s">
        <v>207</v>
      </c>
      <c r="C106" s="22"/>
      <c r="D106" s="41" t="s">
        <v>208</v>
      </c>
      <c r="E106" s="49"/>
      <c r="F106" s="57">
        <f>F107</f>
        <v>2946438</v>
      </c>
      <c r="G106" s="57">
        <f>G107</f>
        <v>2946438</v>
      </c>
    </row>
    <row r="107" spans="1:7" ht="12.75">
      <c r="A107" s="24"/>
      <c r="B107" s="24"/>
      <c r="C107" s="24" t="s">
        <v>205</v>
      </c>
      <c r="D107" s="42" t="s">
        <v>206</v>
      </c>
      <c r="E107" s="50"/>
      <c r="F107" s="61">
        <v>2946438</v>
      </c>
      <c r="G107" s="61">
        <v>2946438</v>
      </c>
    </row>
    <row r="108" spans="1:7" ht="12.75">
      <c r="A108" s="24"/>
      <c r="B108" s="22" t="s">
        <v>209</v>
      </c>
      <c r="C108" s="22"/>
      <c r="D108" s="41" t="s">
        <v>210</v>
      </c>
      <c r="E108" s="49"/>
      <c r="F108" s="57">
        <f>F109</f>
        <v>100</v>
      </c>
      <c r="G108" s="57">
        <f>G109</f>
        <v>12863.69</v>
      </c>
    </row>
    <row r="109" spans="1:7" ht="12.75">
      <c r="A109" s="24"/>
      <c r="B109" s="24"/>
      <c r="C109" s="24" t="s">
        <v>211</v>
      </c>
      <c r="D109" s="42" t="s">
        <v>212</v>
      </c>
      <c r="E109" s="50"/>
      <c r="F109" s="61">
        <v>100</v>
      </c>
      <c r="G109" s="61">
        <v>12863.69</v>
      </c>
    </row>
    <row r="110" spans="1:7" ht="12.75">
      <c r="A110" s="22"/>
      <c r="B110" s="22" t="s">
        <v>213</v>
      </c>
      <c r="C110" s="22"/>
      <c r="D110" s="41" t="s">
        <v>214</v>
      </c>
      <c r="E110" s="49"/>
      <c r="F110" s="57">
        <f>F111</f>
        <v>57408</v>
      </c>
      <c r="G110" s="57">
        <f>G111</f>
        <v>57408</v>
      </c>
    </row>
    <row r="111" spans="1:7" ht="12.75">
      <c r="A111" s="24"/>
      <c r="B111" s="24"/>
      <c r="C111" s="24" t="s">
        <v>205</v>
      </c>
      <c r="D111" s="42" t="s">
        <v>206</v>
      </c>
      <c r="E111" s="50"/>
      <c r="F111" s="61">
        <v>57408</v>
      </c>
      <c r="G111" s="61">
        <v>57408</v>
      </c>
    </row>
    <row r="112" spans="1:7" ht="12.75">
      <c r="A112" s="18" t="s">
        <v>215</v>
      </c>
      <c r="B112" s="19"/>
      <c r="C112" s="19"/>
      <c r="D112" s="40" t="s">
        <v>66</v>
      </c>
      <c r="E112" s="49"/>
      <c r="F112" s="62">
        <f>F113+F120+F125+F129</f>
        <v>368572</v>
      </c>
      <c r="G112" s="62">
        <f>G113+G120+G125+G129</f>
        <v>361600.23</v>
      </c>
    </row>
    <row r="113" spans="1:7" ht="12.75">
      <c r="A113" s="22"/>
      <c r="B113" s="22" t="s">
        <v>216</v>
      </c>
      <c r="C113" s="22"/>
      <c r="D113" s="41" t="s">
        <v>67</v>
      </c>
      <c r="E113" s="49"/>
      <c r="F113" s="57">
        <f>SUM(F114:F124)</f>
        <v>52633</v>
      </c>
      <c r="G113" s="57">
        <f>SUM(G114:G124)</f>
        <v>44023.270000000004</v>
      </c>
    </row>
    <row r="114" spans="1:7" ht="12.75" hidden="1">
      <c r="A114" s="22"/>
      <c r="B114" s="22"/>
      <c r="C114" s="24"/>
      <c r="D114" s="46"/>
      <c r="E114" s="50"/>
      <c r="F114" s="61"/>
      <c r="G114" s="61"/>
    </row>
    <row r="115" spans="1:7" ht="12.75">
      <c r="A115" s="22"/>
      <c r="B115" s="22"/>
      <c r="C115" s="24" t="s">
        <v>211</v>
      </c>
      <c r="D115" s="46" t="s">
        <v>212</v>
      </c>
      <c r="E115" s="50"/>
      <c r="F115" s="61">
        <v>100</v>
      </c>
      <c r="G115" s="61">
        <v>40.5</v>
      </c>
    </row>
    <row r="116" spans="1:7" ht="12.75">
      <c r="A116" s="22"/>
      <c r="B116" s="22"/>
      <c r="C116" s="24" t="s">
        <v>148</v>
      </c>
      <c r="D116" s="46" t="s">
        <v>149</v>
      </c>
      <c r="E116" s="50"/>
      <c r="F116" s="61">
        <v>100</v>
      </c>
      <c r="G116" s="61">
        <v>7983.47</v>
      </c>
    </row>
    <row r="117" spans="1:7" ht="23.25" customHeight="1">
      <c r="A117" s="22"/>
      <c r="B117" s="22"/>
      <c r="C117" s="24" t="s">
        <v>219</v>
      </c>
      <c r="D117" s="42" t="s">
        <v>220</v>
      </c>
      <c r="E117" s="50"/>
      <c r="F117" s="61">
        <v>41538</v>
      </c>
      <c r="G117" s="61">
        <v>22369.3</v>
      </c>
    </row>
    <row r="118" spans="1:7" ht="12.75" hidden="1">
      <c r="A118" s="24"/>
      <c r="B118" s="24"/>
      <c r="C118" s="24"/>
      <c r="D118" s="42"/>
      <c r="E118" s="50"/>
      <c r="F118" s="61"/>
      <c r="G118" s="69"/>
    </row>
    <row r="119" spans="1:7" ht="12.75" hidden="1">
      <c r="A119" s="24"/>
      <c r="B119" s="24"/>
      <c r="C119" s="23"/>
      <c r="D119" s="42"/>
      <c r="E119" s="50"/>
      <c r="F119" s="61"/>
      <c r="G119" s="61"/>
    </row>
    <row r="120" spans="1:7" ht="12.75" hidden="1">
      <c r="A120" s="24"/>
      <c r="B120" s="22"/>
      <c r="C120" s="23"/>
      <c r="D120" s="41"/>
      <c r="E120" s="50"/>
      <c r="F120" s="61"/>
      <c r="G120" s="69"/>
    </row>
    <row r="121" spans="1:7" ht="12.75" hidden="1">
      <c r="A121" s="24"/>
      <c r="B121" s="24"/>
      <c r="C121" s="23"/>
      <c r="D121" s="42"/>
      <c r="E121" s="50"/>
      <c r="F121" s="61"/>
      <c r="G121" s="69"/>
    </row>
    <row r="122" spans="1:7" ht="25.5">
      <c r="A122" s="24"/>
      <c r="B122" s="24"/>
      <c r="C122" s="23">
        <v>2700</v>
      </c>
      <c r="D122" s="42" t="s">
        <v>221</v>
      </c>
      <c r="E122" s="50"/>
      <c r="F122" s="61"/>
      <c r="G122" s="69">
        <v>2700</v>
      </c>
    </row>
    <row r="123" spans="1:7" ht="25.5">
      <c r="A123" s="24"/>
      <c r="B123" s="24"/>
      <c r="C123" s="23">
        <v>2708</v>
      </c>
      <c r="D123" s="42" t="s">
        <v>221</v>
      </c>
      <c r="E123" s="50"/>
      <c r="F123" s="61">
        <v>8170</v>
      </c>
      <c r="G123" s="61">
        <v>8197.5</v>
      </c>
    </row>
    <row r="124" spans="1:7" ht="25.5">
      <c r="A124" s="24"/>
      <c r="B124" s="24"/>
      <c r="C124" s="23">
        <v>2709</v>
      </c>
      <c r="D124" s="42" t="s">
        <v>221</v>
      </c>
      <c r="E124" s="50"/>
      <c r="F124" s="61">
        <v>2725</v>
      </c>
      <c r="G124" s="61">
        <v>2732.5</v>
      </c>
    </row>
    <row r="125" spans="1:7" ht="12.75">
      <c r="A125" s="22"/>
      <c r="B125" s="22" t="s">
        <v>222</v>
      </c>
      <c r="C125" s="5"/>
      <c r="D125" s="41" t="s">
        <v>74</v>
      </c>
      <c r="E125" s="49"/>
      <c r="F125" s="57">
        <f>F126+F127+F128</f>
        <v>100</v>
      </c>
      <c r="G125" s="57">
        <f>G126+G127+G128</f>
        <v>1737.96</v>
      </c>
    </row>
    <row r="126" spans="1:7" ht="12.75">
      <c r="A126" s="24"/>
      <c r="B126" s="24"/>
      <c r="C126" s="24" t="s">
        <v>148</v>
      </c>
      <c r="D126" s="46" t="s">
        <v>149</v>
      </c>
      <c r="E126" s="50"/>
      <c r="F126" s="61">
        <v>100</v>
      </c>
      <c r="G126" s="61">
        <v>1737.96</v>
      </c>
    </row>
    <row r="127" spans="1:7" ht="12.75" hidden="1">
      <c r="A127" s="24"/>
      <c r="B127" s="24"/>
      <c r="C127" s="24"/>
      <c r="D127" s="42"/>
      <c r="E127" s="50"/>
      <c r="F127" s="55"/>
      <c r="G127" s="55"/>
    </row>
    <row r="128" spans="1:7" ht="25.5">
      <c r="A128" s="24"/>
      <c r="B128" s="24"/>
      <c r="C128" s="24" t="s">
        <v>274</v>
      </c>
      <c r="D128" s="42" t="s">
        <v>121</v>
      </c>
      <c r="E128" s="50"/>
      <c r="F128" s="55">
        <v>0</v>
      </c>
      <c r="G128" s="55">
        <v>0</v>
      </c>
    </row>
    <row r="129" spans="1:7" ht="12.75">
      <c r="A129" s="22"/>
      <c r="B129" s="22" t="s">
        <v>223</v>
      </c>
      <c r="C129" s="22"/>
      <c r="D129" s="41" t="s">
        <v>17</v>
      </c>
      <c r="E129" s="49"/>
      <c r="F129" s="57">
        <f>F130</f>
        <v>315839</v>
      </c>
      <c r="G129" s="57">
        <f>G130</f>
        <v>315839</v>
      </c>
    </row>
    <row r="130" spans="1:7" ht="31.5" customHeight="1">
      <c r="A130" s="24"/>
      <c r="B130" s="24"/>
      <c r="C130" s="24" t="s">
        <v>219</v>
      </c>
      <c r="D130" s="42" t="s">
        <v>220</v>
      </c>
      <c r="E130" s="50"/>
      <c r="F130" s="55">
        <v>315839</v>
      </c>
      <c r="G130" s="55">
        <v>315839</v>
      </c>
    </row>
    <row r="131" spans="1:7" ht="12.75">
      <c r="A131" s="18" t="s">
        <v>224</v>
      </c>
      <c r="B131" s="19"/>
      <c r="C131" s="20"/>
      <c r="D131" s="40" t="s">
        <v>79</v>
      </c>
      <c r="E131" s="49"/>
      <c r="F131" s="62">
        <f>F132+F136</f>
        <v>175806</v>
      </c>
      <c r="G131" s="62">
        <f>G132+G136</f>
        <v>179821.74</v>
      </c>
    </row>
    <row r="132" spans="1:7" ht="12.75">
      <c r="A132" s="24"/>
      <c r="B132" s="22" t="s">
        <v>225</v>
      </c>
      <c r="C132" s="23"/>
      <c r="D132" s="41" t="s">
        <v>80</v>
      </c>
      <c r="E132" s="51"/>
      <c r="F132" s="61">
        <f>F133+F134+F135</f>
        <v>49806</v>
      </c>
      <c r="G132" s="61">
        <f>G133</f>
        <v>49806</v>
      </c>
    </row>
    <row r="133" spans="1:7" ht="25.5">
      <c r="A133" s="24"/>
      <c r="B133" s="24"/>
      <c r="C133" s="23">
        <v>6298</v>
      </c>
      <c r="D133" s="42" t="s">
        <v>121</v>
      </c>
      <c r="E133" s="50"/>
      <c r="F133" s="61">
        <v>49806</v>
      </c>
      <c r="G133" s="61">
        <v>49806</v>
      </c>
    </row>
    <row r="134" spans="1:7" ht="36.75" customHeight="1" hidden="1">
      <c r="A134" s="24"/>
      <c r="B134" s="24"/>
      <c r="C134" s="23"/>
      <c r="D134" s="42"/>
      <c r="E134" s="50"/>
      <c r="F134" s="61"/>
      <c r="G134" s="61" t="e">
        <f>F134+#REF!-#REF!</f>
        <v>#REF!</v>
      </c>
    </row>
    <row r="135" spans="1:7" ht="39.75" customHeight="1" hidden="1">
      <c r="A135" s="24"/>
      <c r="B135" s="24"/>
      <c r="C135" s="23"/>
      <c r="D135" s="42"/>
      <c r="E135" s="50"/>
      <c r="F135" s="61"/>
      <c r="G135" s="61" t="e">
        <f>F135+#REF!-#REF!</f>
        <v>#REF!</v>
      </c>
    </row>
    <row r="136" spans="1:7" ht="12.75">
      <c r="A136" s="24"/>
      <c r="B136" s="22" t="s">
        <v>226</v>
      </c>
      <c r="C136" s="4"/>
      <c r="D136" s="41" t="s">
        <v>227</v>
      </c>
      <c r="E136" s="49"/>
      <c r="F136" s="57">
        <f>F137</f>
        <v>126000</v>
      </c>
      <c r="G136" s="57">
        <f>G137</f>
        <v>130015.74</v>
      </c>
    </row>
    <row r="137" spans="1:7" ht="12.75">
      <c r="A137" s="24"/>
      <c r="B137" s="24"/>
      <c r="C137" s="24" t="s">
        <v>228</v>
      </c>
      <c r="D137" s="42" t="s">
        <v>229</v>
      </c>
      <c r="E137" s="50"/>
      <c r="F137" s="61">
        <v>126000</v>
      </c>
      <c r="G137" s="61">
        <v>130015.74</v>
      </c>
    </row>
    <row r="138" spans="1:7" ht="12.75">
      <c r="A138" s="18" t="s">
        <v>230</v>
      </c>
      <c r="B138" s="19"/>
      <c r="C138" s="19"/>
      <c r="D138" s="40" t="s">
        <v>84</v>
      </c>
      <c r="E138" s="49"/>
      <c r="F138" s="62">
        <f>F139+F144+F146+F149+F153+F155+F157+F141</f>
        <v>5364501</v>
      </c>
      <c r="G138" s="62">
        <f>G139+G144+G146+G149+G153+G155+G157+G141</f>
        <v>5333525.88</v>
      </c>
    </row>
    <row r="139" spans="1:7" ht="12.75">
      <c r="A139" s="29"/>
      <c r="B139" s="25" t="s">
        <v>231</v>
      </c>
      <c r="C139" s="25"/>
      <c r="D139" s="43" t="s">
        <v>232</v>
      </c>
      <c r="E139" s="52"/>
      <c r="F139" s="57">
        <f>F140</f>
        <v>100</v>
      </c>
      <c r="G139" s="57">
        <f>G140</f>
        <v>100</v>
      </c>
    </row>
    <row r="140" spans="1:7" ht="12.75">
      <c r="A140" s="29"/>
      <c r="B140" s="26"/>
      <c r="C140" s="26" t="s">
        <v>217</v>
      </c>
      <c r="D140" s="47" t="s">
        <v>218</v>
      </c>
      <c r="E140" s="50"/>
      <c r="F140" s="61">
        <v>100</v>
      </c>
      <c r="G140" s="61">
        <v>100</v>
      </c>
    </row>
    <row r="141" spans="1:7" ht="39" customHeight="1">
      <c r="A141" s="29"/>
      <c r="B141" s="25" t="s">
        <v>233</v>
      </c>
      <c r="C141" s="25"/>
      <c r="D141" s="43" t="s">
        <v>87</v>
      </c>
      <c r="E141" s="49"/>
      <c r="F141" s="54">
        <f>SUM(F142:F143)</f>
        <v>4122284</v>
      </c>
      <c r="G141" s="54">
        <f>SUM(G142:G143)</f>
        <v>4096480.6</v>
      </c>
    </row>
    <row r="142" spans="1:7" ht="52.5" customHeight="1">
      <c r="A142" s="29"/>
      <c r="B142" s="26"/>
      <c r="C142" s="26" t="s">
        <v>144</v>
      </c>
      <c r="D142" s="42" t="s">
        <v>234</v>
      </c>
      <c r="E142" s="50"/>
      <c r="F142" s="55">
        <v>4121984</v>
      </c>
      <c r="G142" s="55">
        <v>4095569.47</v>
      </c>
    </row>
    <row r="143" spans="1:7" ht="36.75" customHeight="1">
      <c r="A143" s="29"/>
      <c r="B143" s="26"/>
      <c r="C143" s="26" t="s">
        <v>150</v>
      </c>
      <c r="D143" s="42" t="s">
        <v>151</v>
      </c>
      <c r="E143" s="50"/>
      <c r="F143" s="55">
        <v>300</v>
      </c>
      <c r="G143" s="55">
        <v>911.13</v>
      </c>
    </row>
    <row r="144" spans="1:7" ht="35.25" customHeight="1">
      <c r="A144" s="22"/>
      <c r="B144" s="22" t="s">
        <v>235</v>
      </c>
      <c r="C144" s="22"/>
      <c r="D144" s="41" t="s">
        <v>236</v>
      </c>
      <c r="E144" s="49"/>
      <c r="F144" s="54">
        <f>F145</f>
        <v>16000</v>
      </c>
      <c r="G144" s="54">
        <f>G145</f>
        <v>15503.27</v>
      </c>
    </row>
    <row r="145" spans="1:7" ht="36" customHeight="1">
      <c r="A145" s="24"/>
      <c r="B145" s="24"/>
      <c r="C145" s="24" t="s">
        <v>144</v>
      </c>
      <c r="D145" s="42" t="s">
        <v>234</v>
      </c>
      <c r="E145" s="50"/>
      <c r="F145" s="55">
        <v>16000</v>
      </c>
      <c r="G145" s="55">
        <v>15503.27</v>
      </c>
    </row>
    <row r="146" spans="1:7" ht="25.5">
      <c r="A146" s="22"/>
      <c r="B146" s="22" t="s">
        <v>237</v>
      </c>
      <c r="C146" s="22"/>
      <c r="D146" s="41" t="s">
        <v>238</v>
      </c>
      <c r="E146" s="49"/>
      <c r="F146" s="54">
        <f>F147+F148</f>
        <v>661223</v>
      </c>
      <c r="G146" s="54">
        <f>G147+G148</f>
        <v>657200.05</v>
      </c>
    </row>
    <row r="147" spans="1:7" ht="34.5" customHeight="1">
      <c r="A147" s="24"/>
      <c r="B147" s="24"/>
      <c r="C147" s="24" t="s">
        <v>144</v>
      </c>
      <c r="D147" s="42" t="s">
        <v>234</v>
      </c>
      <c r="E147" s="50"/>
      <c r="F147" s="55">
        <v>193340</v>
      </c>
      <c r="G147" s="55">
        <v>190728.55</v>
      </c>
    </row>
    <row r="148" spans="1:7" ht="28.5" customHeight="1">
      <c r="A148" s="24"/>
      <c r="B148" s="24"/>
      <c r="C148" s="24" t="s">
        <v>219</v>
      </c>
      <c r="D148" s="42" t="s">
        <v>239</v>
      </c>
      <c r="E148" s="50"/>
      <c r="F148" s="55">
        <v>467883</v>
      </c>
      <c r="G148" s="55">
        <v>466471.5</v>
      </c>
    </row>
    <row r="149" spans="1:7" ht="12.75">
      <c r="A149" s="22"/>
      <c r="B149" s="22" t="s">
        <v>240</v>
      </c>
      <c r="C149" s="22"/>
      <c r="D149" s="41" t="s">
        <v>92</v>
      </c>
      <c r="E149" s="49"/>
      <c r="F149" s="57">
        <f>F150+F151+F152</f>
        <v>144698</v>
      </c>
      <c r="G149" s="57">
        <f>G150+G151+G152</f>
        <v>141833.36</v>
      </c>
    </row>
    <row r="150" spans="1:7" ht="12.75">
      <c r="A150" s="24"/>
      <c r="B150" s="24"/>
      <c r="C150" s="24" t="s">
        <v>211</v>
      </c>
      <c r="D150" s="42" t="s">
        <v>212</v>
      </c>
      <c r="E150" s="50"/>
      <c r="F150" s="61">
        <v>10</v>
      </c>
      <c r="G150" s="61">
        <v>623.61</v>
      </c>
    </row>
    <row r="151" spans="1:7" ht="12.75">
      <c r="A151" s="24"/>
      <c r="B151" s="24"/>
      <c r="C151" s="24" t="s">
        <v>148</v>
      </c>
      <c r="D151" s="46" t="s">
        <v>149</v>
      </c>
      <c r="E151" s="50"/>
      <c r="F151" s="61">
        <v>10</v>
      </c>
      <c r="G151" s="61">
        <v>63</v>
      </c>
    </row>
    <row r="152" spans="1:7" ht="25.5">
      <c r="A152" s="24"/>
      <c r="B152" s="24"/>
      <c r="C152" s="24" t="s">
        <v>219</v>
      </c>
      <c r="D152" s="42" t="s">
        <v>239</v>
      </c>
      <c r="E152" s="50"/>
      <c r="F152" s="55">
        <v>144678</v>
      </c>
      <c r="G152" s="55">
        <v>141146.75</v>
      </c>
    </row>
    <row r="153" spans="1:7" ht="12.75">
      <c r="A153" s="24"/>
      <c r="B153" s="22" t="s">
        <v>242</v>
      </c>
      <c r="C153" s="22"/>
      <c r="D153" s="41" t="s">
        <v>243</v>
      </c>
      <c r="E153" s="49"/>
      <c r="F153" s="54">
        <v>100</v>
      </c>
      <c r="G153" s="54">
        <f>G154</f>
        <v>2312.6</v>
      </c>
    </row>
    <row r="154" spans="1:7" ht="12.75">
      <c r="A154" s="24"/>
      <c r="B154" s="24"/>
      <c r="C154" s="24" t="s">
        <v>217</v>
      </c>
      <c r="D154" s="47" t="s">
        <v>218</v>
      </c>
      <c r="E154" s="50"/>
      <c r="F154" s="61">
        <v>100</v>
      </c>
      <c r="G154" s="61">
        <v>2312.6</v>
      </c>
    </row>
    <row r="155" spans="1:7" ht="12.75">
      <c r="A155" s="24"/>
      <c r="B155" s="22" t="s">
        <v>244</v>
      </c>
      <c r="C155" s="22"/>
      <c r="D155" s="43" t="s">
        <v>93</v>
      </c>
      <c r="E155" s="49"/>
      <c r="F155" s="57">
        <f>F156</f>
        <v>164096</v>
      </c>
      <c r="G155" s="57">
        <f>G156</f>
        <v>164096</v>
      </c>
    </row>
    <row r="156" spans="1:7" ht="36.75" customHeight="1">
      <c r="A156" s="24"/>
      <c r="B156" s="24"/>
      <c r="C156" s="24" t="s">
        <v>144</v>
      </c>
      <c r="D156" s="42" t="s">
        <v>245</v>
      </c>
      <c r="E156" s="50"/>
      <c r="F156" s="55">
        <v>164096</v>
      </c>
      <c r="G156" s="55">
        <v>164096</v>
      </c>
    </row>
    <row r="157" spans="1:7" ht="12.75">
      <c r="A157" s="22"/>
      <c r="B157" s="22" t="s">
        <v>246</v>
      </c>
      <c r="C157" s="22"/>
      <c r="D157" s="41" t="s">
        <v>17</v>
      </c>
      <c r="E157" s="49"/>
      <c r="F157" s="54">
        <f>F158</f>
        <v>256000</v>
      </c>
      <c r="G157" s="54">
        <f>G158</f>
        <v>256000</v>
      </c>
    </row>
    <row r="158" spans="1:7" ht="25.5">
      <c r="A158" s="24"/>
      <c r="B158" s="24"/>
      <c r="C158" s="24" t="s">
        <v>219</v>
      </c>
      <c r="D158" s="42" t="s">
        <v>220</v>
      </c>
      <c r="E158" s="50"/>
      <c r="F158" s="55">
        <v>256000</v>
      </c>
      <c r="G158" s="55">
        <v>256000</v>
      </c>
    </row>
    <row r="159" spans="1:7" ht="12.75">
      <c r="A159" s="18" t="s">
        <v>247</v>
      </c>
      <c r="B159" s="19"/>
      <c r="C159" s="19"/>
      <c r="D159" s="40" t="s">
        <v>248</v>
      </c>
      <c r="E159" s="49"/>
      <c r="F159" s="56">
        <f>F160+F165+F162</f>
        <v>546547</v>
      </c>
      <c r="G159" s="56">
        <f>G160+G165+G162</f>
        <v>441424.47</v>
      </c>
    </row>
    <row r="160" spans="1:7" ht="12.75">
      <c r="A160" s="24"/>
      <c r="B160" s="22" t="s">
        <v>249</v>
      </c>
      <c r="C160" s="22"/>
      <c r="D160" s="41" t="s">
        <v>250</v>
      </c>
      <c r="E160" s="49"/>
      <c r="F160" s="54">
        <f>F161</f>
        <v>100</v>
      </c>
      <c r="G160" s="54">
        <f>G161</f>
        <v>2755.55</v>
      </c>
    </row>
    <row r="161" spans="1:7" ht="12.75">
      <c r="A161" s="24"/>
      <c r="B161" s="24"/>
      <c r="C161" s="24" t="s">
        <v>217</v>
      </c>
      <c r="D161" s="47" t="s">
        <v>218</v>
      </c>
      <c r="E161" s="50"/>
      <c r="F161" s="55">
        <v>100</v>
      </c>
      <c r="G161" s="61">
        <v>2755.55</v>
      </c>
    </row>
    <row r="162" spans="1:7" s="11" customFormat="1" ht="25.5">
      <c r="A162" s="74"/>
      <c r="B162" s="74" t="s">
        <v>290</v>
      </c>
      <c r="C162" s="74"/>
      <c r="D162" s="147" t="s">
        <v>291</v>
      </c>
      <c r="E162" s="148"/>
      <c r="F162" s="54">
        <f>F163</f>
        <v>101228</v>
      </c>
      <c r="G162" s="54">
        <f>G163</f>
        <v>0</v>
      </c>
    </row>
    <row r="163" spans="1:7" ht="25.5">
      <c r="A163" s="24"/>
      <c r="B163" s="24"/>
      <c r="C163" s="24" t="s">
        <v>124</v>
      </c>
      <c r="D163" s="42" t="s">
        <v>254</v>
      </c>
      <c r="E163" s="50"/>
      <c r="F163" s="55">
        <v>101228</v>
      </c>
      <c r="G163" s="55">
        <v>0</v>
      </c>
    </row>
    <row r="164" spans="1:7" ht="12.75" hidden="1">
      <c r="A164" s="24"/>
      <c r="B164" s="24"/>
      <c r="C164" s="24"/>
      <c r="D164" s="47"/>
      <c r="E164" s="50"/>
      <c r="F164" s="55"/>
      <c r="G164" s="61"/>
    </row>
    <row r="165" spans="1:7" ht="12.75">
      <c r="A165" s="24"/>
      <c r="B165" s="22" t="s">
        <v>251</v>
      </c>
      <c r="C165" s="24"/>
      <c r="D165" s="41" t="s">
        <v>96</v>
      </c>
      <c r="E165" s="49"/>
      <c r="F165" s="54">
        <f>F166</f>
        <v>445219</v>
      </c>
      <c r="G165" s="54">
        <f>G166</f>
        <v>438668.92</v>
      </c>
    </row>
    <row r="166" spans="1:7" ht="28.5" customHeight="1">
      <c r="A166" s="24"/>
      <c r="B166" s="24"/>
      <c r="C166" s="24" t="s">
        <v>219</v>
      </c>
      <c r="D166" s="42" t="s">
        <v>220</v>
      </c>
      <c r="E166" s="50"/>
      <c r="F166" s="55">
        <v>445219</v>
      </c>
      <c r="G166" s="55">
        <v>438668.92</v>
      </c>
    </row>
    <row r="167" spans="1:7" ht="25.5">
      <c r="A167" s="18" t="s">
        <v>252</v>
      </c>
      <c r="B167" s="19"/>
      <c r="C167" s="19"/>
      <c r="D167" s="40" t="s">
        <v>99</v>
      </c>
      <c r="E167" s="49"/>
      <c r="F167" s="56">
        <f>F168</f>
        <v>20300</v>
      </c>
      <c r="G167" s="56">
        <f>G168</f>
        <v>0</v>
      </c>
    </row>
    <row r="168" spans="1:7" ht="12.75">
      <c r="A168" s="22"/>
      <c r="B168" s="22" t="s">
        <v>253</v>
      </c>
      <c r="C168" s="22"/>
      <c r="D168" s="41" t="s">
        <v>100</v>
      </c>
      <c r="E168" s="49"/>
      <c r="F168" s="55">
        <f>F169</f>
        <v>20300</v>
      </c>
      <c r="G168" s="55">
        <f>G169</f>
        <v>0</v>
      </c>
    </row>
    <row r="169" spans="1:7" ht="25.5">
      <c r="A169" s="24"/>
      <c r="B169" s="24"/>
      <c r="C169" s="24" t="s">
        <v>241</v>
      </c>
      <c r="D169" s="42" t="s">
        <v>254</v>
      </c>
      <c r="E169" s="50"/>
      <c r="F169" s="55">
        <v>20300</v>
      </c>
      <c r="G169" s="55">
        <v>0</v>
      </c>
    </row>
    <row r="170" spans="1:7" ht="12.75">
      <c r="A170" s="30" t="s">
        <v>255</v>
      </c>
      <c r="B170" s="18"/>
      <c r="C170" s="18"/>
      <c r="D170" s="40" t="s">
        <v>256</v>
      </c>
      <c r="E170" s="49"/>
      <c r="F170" s="56">
        <f>F171+F176+F178</f>
        <v>253513</v>
      </c>
      <c r="G170" s="56">
        <f>G171+G176+G178</f>
        <v>253512.84</v>
      </c>
    </row>
    <row r="171" spans="1:7" ht="12.75">
      <c r="A171" s="31"/>
      <c r="B171" s="25" t="s">
        <v>257</v>
      </c>
      <c r="C171" s="25"/>
      <c r="D171" s="43" t="s">
        <v>106</v>
      </c>
      <c r="E171" s="49"/>
      <c r="F171" s="54">
        <f>SUM(F172:F175)</f>
        <v>245184</v>
      </c>
      <c r="G171" s="54">
        <f>SUM(G172:G175)</f>
        <v>245183.84</v>
      </c>
    </row>
    <row r="172" spans="1:7" ht="26.25" customHeight="1" hidden="1">
      <c r="A172" s="31"/>
      <c r="B172" s="25"/>
      <c r="C172" s="26"/>
      <c r="D172" s="42"/>
      <c r="E172" s="50"/>
      <c r="F172" s="55"/>
      <c r="G172" s="55"/>
    </row>
    <row r="173" spans="1:7" ht="25.5">
      <c r="A173" s="31"/>
      <c r="B173" s="26"/>
      <c r="C173" s="26" t="s">
        <v>131</v>
      </c>
      <c r="D173" s="42" t="s">
        <v>121</v>
      </c>
      <c r="E173" s="50"/>
      <c r="F173" s="55">
        <v>245184</v>
      </c>
      <c r="G173" s="55">
        <v>245183.84</v>
      </c>
    </row>
    <row r="174" spans="1:7" ht="12.75" hidden="1">
      <c r="A174" s="31"/>
      <c r="B174" s="26"/>
      <c r="C174" s="26"/>
      <c r="D174" s="42"/>
      <c r="E174" s="50"/>
      <c r="F174" s="55"/>
      <c r="G174" s="2"/>
    </row>
    <row r="175" spans="1:7" ht="24" customHeight="1" hidden="1">
      <c r="A175" s="31"/>
      <c r="B175" s="26"/>
      <c r="C175" s="26"/>
      <c r="D175" s="42"/>
      <c r="E175" s="50"/>
      <c r="F175" s="55"/>
      <c r="G175" s="55"/>
    </row>
    <row r="176" spans="1:7" ht="12.75">
      <c r="A176" s="31"/>
      <c r="B176" s="25" t="s">
        <v>258</v>
      </c>
      <c r="C176" s="25"/>
      <c r="D176" s="41" t="s">
        <v>108</v>
      </c>
      <c r="E176" s="49"/>
      <c r="F176" s="54">
        <f>F177</f>
        <v>8329</v>
      </c>
      <c r="G176" s="54">
        <f>G177</f>
        <v>8329</v>
      </c>
    </row>
    <row r="177" spans="1:7" ht="24.75" customHeight="1">
      <c r="A177" s="29"/>
      <c r="B177" s="26"/>
      <c r="C177" s="26" t="s">
        <v>259</v>
      </c>
      <c r="D177" s="42" t="s">
        <v>260</v>
      </c>
      <c r="E177" s="50"/>
      <c r="F177" s="55">
        <v>8329</v>
      </c>
      <c r="G177" s="55">
        <v>8329</v>
      </c>
    </row>
    <row r="178" spans="1:7" ht="13.5" customHeight="1" hidden="1">
      <c r="A178" s="29"/>
      <c r="B178" s="26"/>
      <c r="C178" s="26"/>
      <c r="D178" s="42"/>
      <c r="E178" s="50"/>
      <c r="F178" s="55"/>
      <c r="G178" s="55"/>
    </row>
    <row r="179" spans="1:7" ht="36.75" customHeight="1" hidden="1">
      <c r="A179" s="29"/>
      <c r="B179" s="26"/>
      <c r="C179" s="26"/>
      <c r="D179" s="42"/>
      <c r="E179" s="50"/>
      <c r="F179" s="55"/>
      <c r="G179" s="55"/>
    </row>
    <row r="180" spans="1:7" ht="36" customHeight="1" hidden="1">
      <c r="A180" s="29"/>
      <c r="B180" s="26"/>
      <c r="C180" s="26"/>
      <c r="D180" s="42"/>
      <c r="E180" s="50"/>
      <c r="F180" s="55"/>
      <c r="G180" s="55"/>
    </row>
    <row r="181" spans="1:7" ht="24.75" customHeight="1" hidden="1">
      <c r="A181" s="29"/>
      <c r="B181" s="26"/>
      <c r="C181" s="26"/>
      <c r="D181" s="42"/>
      <c r="E181" s="50"/>
      <c r="F181" s="55"/>
      <c r="G181" s="55"/>
    </row>
    <row r="182" spans="1:7" ht="12.75">
      <c r="A182" s="159" t="s">
        <v>261</v>
      </c>
      <c r="B182" s="159"/>
      <c r="C182" s="159"/>
      <c r="D182" s="159"/>
      <c r="E182" s="49"/>
      <c r="F182" s="56">
        <f>F7+F26+F36+F45+F51+F63+F101+F112+F131+F138+F159+F167+F170+F30+F56</f>
        <v>25493790</v>
      </c>
      <c r="G182" s="56">
        <f>G7+G26+G36+G45+G51+G63+G101+G112+G131+G138+G159+G167+G170+G30+G56</f>
        <v>25997205.079999994</v>
      </c>
    </row>
    <row r="183" spans="1:6" ht="12.75">
      <c r="A183" s="33"/>
      <c r="B183" s="33"/>
      <c r="C183" s="33"/>
      <c r="D183" s="34"/>
      <c r="E183" s="35"/>
      <c r="F183" s="63"/>
    </row>
    <row r="184" spans="1:7" ht="12.75">
      <c r="A184" s="32"/>
      <c r="B184" s="32"/>
      <c r="C184" s="37"/>
      <c r="D184" s="73"/>
      <c r="E184" s="36"/>
      <c r="F184" s="63"/>
      <c r="G184" s="53"/>
    </row>
    <row r="185" spans="1:7" ht="12.75">
      <c r="A185" s="36"/>
      <c r="B185" s="36"/>
      <c r="C185" s="36"/>
      <c r="D185" s="73"/>
      <c r="E185" s="36"/>
      <c r="F185" s="63"/>
      <c r="G185" s="53"/>
    </row>
    <row r="186" spans="1:7" ht="12.75">
      <c r="A186" s="36"/>
      <c r="B186" s="36"/>
      <c r="C186" s="36"/>
      <c r="D186" s="73"/>
      <c r="E186" s="36"/>
      <c r="F186" s="63"/>
      <c r="G186" s="53"/>
    </row>
    <row r="187" spans="1:7" ht="12.75">
      <c r="A187" s="36"/>
      <c r="B187" s="36"/>
      <c r="C187" s="36"/>
      <c r="D187" s="73"/>
      <c r="E187" s="36"/>
      <c r="F187" s="63"/>
      <c r="G187" s="53"/>
    </row>
    <row r="188" spans="1:7" ht="12.75">
      <c r="A188" s="36"/>
      <c r="B188" s="36"/>
      <c r="C188" s="36"/>
      <c r="D188" s="73"/>
      <c r="E188" s="36"/>
      <c r="F188" s="63"/>
      <c r="G188" s="53"/>
    </row>
    <row r="189" spans="1:7" ht="12.75">
      <c r="A189" s="36"/>
      <c r="B189" s="36"/>
      <c r="C189" s="36"/>
      <c r="D189" s="73"/>
      <c r="E189" s="36"/>
      <c r="F189" s="63"/>
      <c r="G189" s="53"/>
    </row>
    <row r="190" spans="1:7" ht="12.75">
      <c r="A190" s="36"/>
      <c r="B190" s="36"/>
      <c r="C190" s="36"/>
      <c r="D190" s="73"/>
      <c r="E190" s="36"/>
      <c r="F190" s="63"/>
      <c r="G190" s="53"/>
    </row>
    <row r="191" spans="1:7" ht="12.75">
      <c r="A191" s="36"/>
      <c r="B191" s="36"/>
      <c r="C191" s="36"/>
      <c r="D191" s="73"/>
      <c r="E191" s="36"/>
      <c r="F191" s="63"/>
      <c r="G191" s="53"/>
    </row>
    <row r="192" spans="1:6" ht="12.75">
      <c r="A192" s="36"/>
      <c r="B192" s="36"/>
      <c r="C192" s="36"/>
      <c r="D192" s="36"/>
      <c r="E192" s="36"/>
      <c r="F192" s="63"/>
    </row>
    <row r="193" spans="1:6" ht="12.75">
      <c r="A193" s="36"/>
      <c r="B193" s="36"/>
      <c r="C193" s="36"/>
      <c r="D193" s="36"/>
      <c r="E193" s="36"/>
      <c r="F193" s="63"/>
    </row>
    <row r="194" spans="1:6" ht="12.75">
      <c r="A194" s="36"/>
      <c r="B194" s="36"/>
      <c r="C194" s="36"/>
      <c r="D194" s="36"/>
      <c r="E194" s="36"/>
      <c r="F194" s="63"/>
    </row>
    <row r="195" spans="1:6" ht="12.75">
      <c r="A195" s="36"/>
      <c r="B195" s="36"/>
      <c r="C195" s="36"/>
      <c r="D195" s="36"/>
      <c r="E195" s="36"/>
      <c r="F195" s="63"/>
    </row>
    <row r="196" spans="1:6" ht="12.75">
      <c r="A196" s="36"/>
      <c r="B196" s="36"/>
      <c r="C196" s="36"/>
      <c r="D196" s="36"/>
      <c r="E196" s="36"/>
      <c r="F196" s="63"/>
    </row>
    <row r="197" spans="1:6" ht="12.75">
      <c r="A197" s="36"/>
      <c r="B197" s="36"/>
      <c r="C197" s="36"/>
      <c r="D197" s="36"/>
      <c r="E197" s="36"/>
      <c r="F197" s="63"/>
    </row>
    <row r="198" spans="1:6" ht="12.75">
      <c r="A198" s="36"/>
      <c r="B198" s="36"/>
      <c r="C198" s="36"/>
      <c r="D198" s="36"/>
      <c r="E198" s="36"/>
      <c r="F198" s="63"/>
    </row>
    <row r="199" spans="1:6" ht="12.75">
      <c r="A199" s="36"/>
      <c r="B199" s="36"/>
      <c r="C199" s="36"/>
      <c r="D199" s="36"/>
      <c r="E199" s="36"/>
      <c r="F199" s="63"/>
    </row>
    <row r="200" spans="1:6" ht="12.75">
      <c r="A200" s="36"/>
      <c r="B200" s="36"/>
      <c r="C200" s="36"/>
      <c r="D200" s="36"/>
      <c r="E200" s="36"/>
      <c r="F200" s="63"/>
    </row>
    <row r="201" spans="1:6" ht="12.75">
      <c r="A201" s="36"/>
      <c r="B201" s="36"/>
      <c r="C201" s="36"/>
      <c r="D201" s="36"/>
      <c r="E201" s="36"/>
      <c r="F201" s="63"/>
    </row>
    <row r="202" spans="1:6" ht="12.75">
      <c r="A202" s="36"/>
      <c r="B202" s="36"/>
      <c r="C202" s="36"/>
      <c r="D202" s="36"/>
      <c r="E202" s="36"/>
      <c r="F202" s="63"/>
    </row>
    <row r="203" spans="1:6" ht="12.75">
      <c r="A203" s="36"/>
      <c r="B203" s="36"/>
      <c r="C203" s="36"/>
      <c r="D203" s="36"/>
      <c r="E203" s="36"/>
      <c r="F203" s="63"/>
    </row>
    <row r="204" spans="1:6" ht="12.75">
      <c r="A204" s="36"/>
      <c r="B204" s="36"/>
      <c r="C204" s="36"/>
      <c r="D204" s="36"/>
      <c r="E204" s="36"/>
      <c r="F204" s="63"/>
    </row>
    <row r="205" spans="1:6" ht="12.75">
      <c r="A205" s="36"/>
      <c r="B205" s="36"/>
      <c r="C205" s="36"/>
      <c r="D205" s="36"/>
      <c r="E205" s="36"/>
      <c r="F205" s="63"/>
    </row>
    <row r="206" spans="1:6" ht="12.75">
      <c r="A206" s="36"/>
      <c r="B206" s="36"/>
      <c r="C206" s="36"/>
      <c r="D206" s="36"/>
      <c r="E206" s="36"/>
      <c r="F206" s="63"/>
    </row>
    <row r="207" spans="1:6" ht="12.75">
      <c r="A207" s="36"/>
      <c r="B207" s="36"/>
      <c r="C207" s="36"/>
      <c r="D207" s="36"/>
      <c r="E207" s="36"/>
      <c r="F207" s="63"/>
    </row>
    <row r="208" spans="1:6" ht="12.75">
      <c r="A208" s="36"/>
      <c r="B208" s="36"/>
      <c r="C208" s="36"/>
      <c r="D208" s="36"/>
      <c r="E208" s="36"/>
      <c r="F208" s="63"/>
    </row>
    <row r="209" spans="1:6" ht="12.75">
      <c r="A209" s="36"/>
      <c r="B209" s="36"/>
      <c r="C209" s="36"/>
      <c r="D209" s="36"/>
      <c r="E209" s="36"/>
      <c r="F209" s="63"/>
    </row>
    <row r="210" spans="1:6" ht="12.75">
      <c r="A210" s="36"/>
      <c r="B210" s="36"/>
      <c r="C210" s="36"/>
      <c r="D210" s="36"/>
      <c r="E210" s="36"/>
      <c r="F210" s="63"/>
    </row>
    <row r="211" spans="1:6" ht="12.75">
      <c r="A211" s="36"/>
      <c r="B211" s="36"/>
      <c r="C211" s="36"/>
      <c r="D211" s="36"/>
      <c r="E211" s="36"/>
      <c r="F211" s="63"/>
    </row>
    <row r="212" spans="1:6" ht="12.75">
      <c r="A212" s="36"/>
      <c r="B212" s="36"/>
      <c r="C212" s="36"/>
      <c r="D212" s="36"/>
      <c r="E212" s="36"/>
      <c r="F212" s="63"/>
    </row>
    <row r="213" spans="1:6" ht="12.75">
      <c r="A213" s="36"/>
      <c r="B213" s="36"/>
      <c r="C213" s="36"/>
      <c r="D213" s="36"/>
      <c r="E213" s="36"/>
      <c r="F213" s="63"/>
    </row>
    <row r="214" spans="1:6" ht="12.75">
      <c r="A214" s="36"/>
      <c r="B214" s="36"/>
      <c r="C214" s="36"/>
      <c r="D214" s="36"/>
      <c r="E214" s="36"/>
      <c r="F214" s="63"/>
    </row>
    <row r="215" spans="1:6" ht="12.75">
      <c r="A215" s="36"/>
      <c r="B215" s="36"/>
      <c r="C215" s="36"/>
      <c r="D215" s="36"/>
      <c r="E215" s="36"/>
      <c r="F215" s="63"/>
    </row>
    <row r="216" spans="1:6" ht="12.75">
      <c r="A216" s="36"/>
      <c r="B216" s="36"/>
      <c r="C216" s="36"/>
      <c r="D216" s="36"/>
      <c r="E216" s="36"/>
      <c r="F216" s="63"/>
    </row>
    <row r="217" spans="1:6" ht="12.75">
      <c r="A217" s="36"/>
      <c r="B217" s="36"/>
      <c r="C217" s="36"/>
      <c r="D217" s="36"/>
      <c r="E217" s="36"/>
      <c r="F217" s="63"/>
    </row>
    <row r="218" spans="1:6" ht="12.75">
      <c r="A218" s="36"/>
      <c r="B218" s="36"/>
      <c r="C218" s="36"/>
      <c r="D218" s="36"/>
      <c r="E218" s="36"/>
      <c r="F218" s="63"/>
    </row>
    <row r="219" spans="1:6" ht="12.75">
      <c r="A219" s="36"/>
      <c r="B219" s="36"/>
      <c r="C219" s="36"/>
      <c r="D219" s="36"/>
      <c r="E219" s="36"/>
      <c r="F219" s="63"/>
    </row>
    <row r="220" spans="1:6" ht="12.75">
      <c r="A220" s="36"/>
      <c r="B220" s="36"/>
      <c r="C220" s="36"/>
      <c r="D220" s="36"/>
      <c r="E220" s="36"/>
      <c r="F220" s="63"/>
    </row>
    <row r="221" spans="1:6" ht="12.75">
      <c r="A221" s="36"/>
      <c r="B221" s="36"/>
      <c r="C221" s="36"/>
      <c r="D221" s="36"/>
      <c r="E221" s="36"/>
      <c r="F221" s="63"/>
    </row>
    <row r="222" spans="1:6" ht="12.75">
      <c r="A222" s="36"/>
      <c r="B222" s="36"/>
      <c r="C222" s="36"/>
      <c r="D222" s="36"/>
      <c r="E222" s="36"/>
      <c r="F222" s="63"/>
    </row>
    <row r="223" spans="1:6" ht="12.75">
      <c r="A223" s="36"/>
      <c r="B223" s="36"/>
      <c r="C223" s="36"/>
      <c r="D223" s="36"/>
      <c r="E223" s="36"/>
      <c r="F223" s="63"/>
    </row>
    <row r="224" spans="1:6" ht="12.75">
      <c r="A224" s="36"/>
      <c r="B224" s="36"/>
      <c r="C224" s="36"/>
      <c r="D224" s="36"/>
      <c r="E224" s="36"/>
      <c r="F224" s="63"/>
    </row>
    <row r="225" spans="1:6" ht="12.75">
      <c r="A225" s="36"/>
      <c r="B225" s="36"/>
      <c r="C225" s="36"/>
      <c r="D225" s="36"/>
      <c r="E225" s="36"/>
      <c r="F225" s="63"/>
    </row>
    <row r="226" spans="1:6" ht="12.75">
      <c r="A226" s="36"/>
      <c r="B226" s="36"/>
      <c r="C226" s="36"/>
      <c r="D226" s="36"/>
      <c r="E226" s="36"/>
      <c r="F226" s="63"/>
    </row>
    <row r="227" ht="12.75">
      <c r="F227" s="63"/>
    </row>
    <row r="228" ht="12.75">
      <c r="F228" s="63"/>
    </row>
    <row r="229" ht="12.75">
      <c r="F229" s="63"/>
    </row>
    <row r="230" ht="12.75">
      <c r="F230" s="63"/>
    </row>
    <row r="231" ht="12.75">
      <c r="F231" s="63"/>
    </row>
    <row r="232" ht="12.75">
      <c r="F232" s="63"/>
    </row>
    <row r="233" ht="12.75">
      <c r="F233" s="63"/>
    </row>
    <row r="234" ht="12.75">
      <c r="F234" s="63"/>
    </row>
    <row r="235" ht="12.75">
      <c r="F235" s="63"/>
    </row>
    <row r="236" ht="12.75">
      <c r="F236" s="63"/>
    </row>
    <row r="237" ht="12.75">
      <c r="F237" s="63"/>
    </row>
    <row r="238" ht="12.75">
      <c r="F238" s="63"/>
    </row>
    <row r="239" spans="5:6" ht="12.75">
      <c r="E239" s="36"/>
      <c r="F239" s="63"/>
    </row>
  </sheetData>
  <mergeCells count="9">
    <mergeCell ref="G4:G5"/>
    <mergeCell ref="A182:D182"/>
    <mergeCell ref="A1:F1"/>
    <mergeCell ref="A4:A5"/>
    <mergeCell ref="B4:B5"/>
    <mergeCell ref="C4:C5"/>
    <mergeCell ref="D4:D5"/>
    <mergeCell ref="F4:F5"/>
    <mergeCell ref="E4:E5"/>
  </mergeCells>
  <printOptions horizontalCentered="1"/>
  <pageMargins left="0.57" right="0.54" top="1.03" bottom="0.74" header="0.5118110236220472" footer="0.46"/>
  <pageSetup fitToHeight="7" fitToWidth="7" horizontalDpi="300" verticalDpi="300" orientation="landscape" paperSize="9" scale="95" r:id="rId1"/>
  <headerFooter alignWithMargins="0">
    <oddFooter>&amp;CStrona &amp;P</oddFooter>
  </headerFooter>
  <rowBreaks count="2" manualBreakCount="2">
    <brk id="132" max="10" man="1"/>
    <brk id="15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73"/>
  <sheetViews>
    <sheetView zoomScale="75" zoomScaleNormal="75" workbookViewId="0" topLeftCell="A1">
      <pane ySplit="7" topLeftCell="BM429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8.375" style="12" customWidth="1"/>
    <col min="2" max="2" width="8.875" style="12" customWidth="1"/>
    <col min="3" max="3" width="8.75390625" style="12" customWidth="1"/>
    <col min="4" max="4" width="64.125" style="12" customWidth="1"/>
    <col min="5" max="5" width="0.2421875" style="16" customWidth="1"/>
    <col min="6" max="6" width="22.25390625" style="16" customWidth="1"/>
    <col min="7" max="7" width="28.25390625" style="17" customWidth="1"/>
  </cols>
  <sheetData>
    <row r="1" spans="1:7" ht="15.75">
      <c r="A1" s="154" t="s">
        <v>305</v>
      </c>
      <c r="B1" s="149"/>
      <c r="C1" s="149"/>
      <c r="D1" s="149"/>
      <c r="E1" s="68"/>
      <c r="F1" s="68"/>
      <c r="G1" s="68"/>
    </row>
    <row r="2" spans="1:7" ht="11.25" customHeight="1">
      <c r="A2" s="154" t="s">
        <v>296</v>
      </c>
      <c r="B2" s="149"/>
      <c r="C2" s="149"/>
      <c r="D2" s="149"/>
      <c r="E2" s="14"/>
      <c r="F2" s="14"/>
      <c r="G2" s="16"/>
    </row>
    <row r="3" spans="1:7" ht="15.75">
      <c r="A3" s="154" t="s">
        <v>306</v>
      </c>
      <c r="B3" s="149"/>
      <c r="C3" s="149"/>
      <c r="D3" s="149"/>
      <c r="E3" s="14"/>
      <c r="F3" s="14"/>
      <c r="G3" s="16"/>
    </row>
    <row r="4" spans="1:7" s="8" customFormat="1" ht="24.75" customHeight="1">
      <c r="A4" s="72" t="s">
        <v>0</v>
      </c>
      <c r="B4" s="71" t="s">
        <v>1</v>
      </c>
      <c r="C4" s="176" t="s">
        <v>5</v>
      </c>
      <c r="D4" s="177" t="s">
        <v>4</v>
      </c>
      <c r="E4" s="67"/>
      <c r="F4" s="169" t="s">
        <v>303</v>
      </c>
      <c r="G4" s="169" t="s">
        <v>304</v>
      </c>
    </row>
    <row r="5" spans="1:7" s="8" customFormat="1" ht="20.25" customHeight="1">
      <c r="A5" s="172"/>
      <c r="B5" s="174"/>
      <c r="C5" s="174"/>
      <c r="D5" s="155"/>
      <c r="E5" s="67"/>
      <c r="F5" s="170"/>
      <c r="G5" s="170"/>
    </row>
    <row r="6" spans="1:7" s="8" customFormat="1" ht="7.5" customHeight="1">
      <c r="A6" s="173"/>
      <c r="B6" s="175"/>
      <c r="C6" s="175"/>
      <c r="D6" s="156"/>
      <c r="E6" s="67"/>
      <c r="F6" s="171"/>
      <c r="G6" s="171"/>
    </row>
    <row r="7" spans="1:7" s="8" customFormat="1" ht="12" customHeight="1">
      <c r="A7" s="13">
        <v>1</v>
      </c>
      <c r="B7" s="13">
        <v>2</v>
      </c>
      <c r="C7" s="13">
        <v>3</v>
      </c>
      <c r="D7" s="64">
        <v>4</v>
      </c>
      <c r="E7" s="65"/>
      <c r="F7" s="66">
        <v>5</v>
      </c>
      <c r="G7" s="15">
        <v>8</v>
      </c>
    </row>
    <row r="8" spans="1:7" s="6" customFormat="1" ht="15">
      <c r="A8" s="79" t="s">
        <v>114</v>
      </c>
      <c r="B8" s="80"/>
      <c r="C8" s="81"/>
      <c r="D8" s="82" t="s">
        <v>7</v>
      </c>
      <c r="E8" s="83"/>
      <c r="F8" s="84">
        <f>F9+F16+F18+F25</f>
        <v>2335355</v>
      </c>
      <c r="G8" s="84">
        <f>G9+G16+G18+G25</f>
        <v>2251985.39</v>
      </c>
    </row>
    <row r="9" spans="1:7" s="6" customFormat="1" ht="15">
      <c r="A9" s="85"/>
      <c r="B9" s="85" t="s">
        <v>8</v>
      </c>
      <c r="C9" s="77"/>
      <c r="D9" s="86" t="s">
        <v>9</v>
      </c>
      <c r="E9" s="83"/>
      <c r="F9" s="87">
        <f>F12+F13+F15+F14+F10+F11</f>
        <v>1818508</v>
      </c>
      <c r="G9" s="87">
        <f>G12+G13+G15+G14+G10+G11</f>
        <v>1749825.37</v>
      </c>
    </row>
    <row r="10" spans="1:7" s="6" customFormat="1" ht="28.5">
      <c r="A10" s="85"/>
      <c r="B10" s="85"/>
      <c r="C10" s="38">
        <v>2910</v>
      </c>
      <c r="D10" s="88" t="s">
        <v>276</v>
      </c>
      <c r="E10" s="89"/>
      <c r="F10" s="90">
        <v>11300</v>
      </c>
      <c r="G10" s="90">
        <v>11263.98</v>
      </c>
    </row>
    <row r="11" spans="1:7" s="6" customFormat="1" ht="28.5">
      <c r="A11" s="85"/>
      <c r="B11" s="85"/>
      <c r="C11" s="38">
        <v>4560</v>
      </c>
      <c r="D11" s="88" t="s">
        <v>277</v>
      </c>
      <c r="E11" s="89"/>
      <c r="F11" s="90">
        <v>6744</v>
      </c>
      <c r="G11" s="90">
        <v>6744</v>
      </c>
    </row>
    <row r="12" spans="1:7" s="6" customFormat="1" ht="13.5" customHeight="1">
      <c r="A12" s="85"/>
      <c r="B12" s="91"/>
      <c r="C12" s="92">
        <v>6050</v>
      </c>
      <c r="D12" s="93" t="s">
        <v>10</v>
      </c>
      <c r="E12" s="94"/>
      <c r="F12" s="95">
        <v>348549</v>
      </c>
      <c r="G12" s="96">
        <v>285279.27</v>
      </c>
    </row>
    <row r="13" spans="1:7" s="6" customFormat="1" ht="12.75" customHeight="1" hidden="1">
      <c r="A13" s="85"/>
      <c r="B13" s="91"/>
      <c r="C13" s="92"/>
      <c r="D13" s="93"/>
      <c r="E13" s="94"/>
      <c r="F13" s="95"/>
      <c r="G13" s="96"/>
    </row>
    <row r="14" spans="1:7" s="6" customFormat="1" ht="13.5" customHeight="1">
      <c r="A14" s="85"/>
      <c r="B14" s="91"/>
      <c r="C14" s="92">
        <v>6058</v>
      </c>
      <c r="D14" s="93" t="s">
        <v>10</v>
      </c>
      <c r="E14" s="94"/>
      <c r="F14" s="95">
        <v>789406</v>
      </c>
      <c r="G14" s="96">
        <v>789405.24</v>
      </c>
    </row>
    <row r="15" spans="1:7" s="6" customFormat="1" ht="12.75" customHeight="1">
      <c r="A15" s="91"/>
      <c r="B15" s="91"/>
      <c r="C15" s="92">
        <v>6059</v>
      </c>
      <c r="D15" s="93" t="s">
        <v>10</v>
      </c>
      <c r="E15" s="94"/>
      <c r="F15" s="95">
        <v>662509</v>
      </c>
      <c r="G15" s="96">
        <v>657132.88</v>
      </c>
    </row>
    <row r="16" spans="1:7" s="6" customFormat="1" ht="15">
      <c r="A16" s="85"/>
      <c r="B16" s="85" t="s">
        <v>11</v>
      </c>
      <c r="C16" s="77"/>
      <c r="D16" s="97" t="s">
        <v>12</v>
      </c>
      <c r="E16" s="83"/>
      <c r="F16" s="87">
        <f>F17</f>
        <v>16889</v>
      </c>
      <c r="G16" s="87">
        <f>G17</f>
        <v>13227.36</v>
      </c>
    </row>
    <row r="17" spans="1:7" s="6" customFormat="1" ht="27.75" customHeight="1">
      <c r="A17" s="85"/>
      <c r="B17" s="91"/>
      <c r="C17" s="92">
        <v>2850</v>
      </c>
      <c r="D17" s="98" t="s">
        <v>13</v>
      </c>
      <c r="E17" s="94"/>
      <c r="F17" s="95">
        <v>16889</v>
      </c>
      <c r="G17" s="96">
        <v>13227.36</v>
      </c>
    </row>
    <row r="18" spans="1:7" s="6" customFormat="1" ht="31.5" customHeight="1" hidden="1">
      <c r="A18" s="85"/>
      <c r="B18" s="85"/>
      <c r="C18" s="77"/>
      <c r="D18" s="97"/>
      <c r="E18" s="83"/>
      <c r="F18" s="87"/>
      <c r="G18" s="87"/>
    </row>
    <row r="19" spans="1:7" s="6" customFormat="1" ht="15" hidden="1">
      <c r="A19" s="85"/>
      <c r="B19" s="85"/>
      <c r="C19" s="92"/>
      <c r="D19" s="93"/>
      <c r="E19" s="94"/>
      <c r="F19" s="95"/>
      <c r="G19" s="96"/>
    </row>
    <row r="20" spans="1:7" s="6" customFormat="1" ht="15" hidden="1">
      <c r="A20" s="85"/>
      <c r="B20" s="85"/>
      <c r="C20" s="92"/>
      <c r="D20" s="93"/>
      <c r="E20" s="94"/>
      <c r="F20" s="95"/>
      <c r="G20" s="96"/>
    </row>
    <row r="21" spans="1:7" s="6" customFormat="1" ht="15" hidden="1">
      <c r="A21" s="85"/>
      <c r="B21" s="85"/>
      <c r="C21" s="92"/>
      <c r="D21" s="93"/>
      <c r="E21" s="94"/>
      <c r="F21" s="95"/>
      <c r="G21" s="96"/>
    </row>
    <row r="22" spans="1:7" s="9" customFormat="1" ht="45" customHeight="1" hidden="1">
      <c r="A22" s="85"/>
      <c r="B22" s="91"/>
      <c r="C22" s="92"/>
      <c r="D22" s="93"/>
      <c r="E22" s="94"/>
      <c r="F22" s="95"/>
      <c r="G22" s="99"/>
    </row>
    <row r="23" spans="1:7" ht="28.5" customHeight="1" hidden="1">
      <c r="A23" s="85"/>
      <c r="B23" s="91"/>
      <c r="C23" s="92"/>
      <c r="D23" s="93"/>
      <c r="E23" s="94"/>
      <c r="F23" s="95"/>
      <c r="G23" s="100"/>
    </row>
    <row r="24" spans="1:7" ht="27" customHeight="1" hidden="1">
      <c r="A24" s="85"/>
      <c r="B24" s="91"/>
      <c r="C24" s="92"/>
      <c r="D24" s="93"/>
      <c r="E24" s="94"/>
      <c r="F24" s="95"/>
      <c r="G24" s="100"/>
    </row>
    <row r="25" spans="1:7" ht="15">
      <c r="A25" s="85"/>
      <c r="B25" s="85" t="s">
        <v>125</v>
      </c>
      <c r="C25" s="77"/>
      <c r="D25" s="97" t="s">
        <v>17</v>
      </c>
      <c r="E25" s="101"/>
      <c r="F25" s="87">
        <f>SUM(F26:F37)</f>
        <v>499958</v>
      </c>
      <c r="G25" s="87">
        <f>SUM(G26:G36)</f>
        <v>488932.66000000003</v>
      </c>
    </row>
    <row r="26" spans="1:7" ht="15">
      <c r="A26" s="85"/>
      <c r="B26" s="85"/>
      <c r="C26" s="38">
        <v>3030</v>
      </c>
      <c r="D26" s="93" t="s">
        <v>43</v>
      </c>
      <c r="E26" s="101"/>
      <c r="F26" s="90">
        <v>3000</v>
      </c>
      <c r="G26" s="90">
        <v>1850</v>
      </c>
    </row>
    <row r="27" spans="1:7" ht="15">
      <c r="A27" s="85"/>
      <c r="B27" s="91"/>
      <c r="C27" s="92">
        <v>4010</v>
      </c>
      <c r="D27" s="93" t="s">
        <v>37</v>
      </c>
      <c r="E27" s="102"/>
      <c r="F27" s="95">
        <v>4478</v>
      </c>
      <c r="G27" s="100">
        <v>4478.4</v>
      </c>
    </row>
    <row r="28" spans="1:7" ht="15">
      <c r="A28" s="85"/>
      <c r="B28" s="91"/>
      <c r="C28" s="92">
        <v>4110</v>
      </c>
      <c r="D28" s="93" t="s">
        <v>39</v>
      </c>
      <c r="E28" s="102"/>
      <c r="F28" s="95">
        <v>766</v>
      </c>
      <c r="G28" s="100">
        <v>765.81</v>
      </c>
    </row>
    <row r="29" spans="1:7" ht="15">
      <c r="A29" s="85"/>
      <c r="B29" s="91"/>
      <c r="C29" s="92">
        <v>4120</v>
      </c>
      <c r="D29" s="93" t="s">
        <v>40</v>
      </c>
      <c r="E29" s="102"/>
      <c r="F29" s="95">
        <v>110</v>
      </c>
      <c r="G29" s="100">
        <v>109.72</v>
      </c>
    </row>
    <row r="30" spans="1:7" ht="15">
      <c r="A30" s="85"/>
      <c r="B30" s="91"/>
      <c r="C30" s="92">
        <v>4170</v>
      </c>
      <c r="D30" s="93" t="s">
        <v>28</v>
      </c>
      <c r="E30" s="102"/>
      <c r="F30" s="95">
        <v>2000</v>
      </c>
      <c r="G30" s="100">
        <v>1558</v>
      </c>
    </row>
    <row r="31" spans="1:7" ht="15">
      <c r="A31" s="85"/>
      <c r="B31" s="91"/>
      <c r="C31" s="92">
        <v>4210</v>
      </c>
      <c r="D31" s="93" t="s">
        <v>14</v>
      </c>
      <c r="E31" s="102"/>
      <c r="F31" s="95">
        <v>10864</v>
      </c>
      <c r="G31" s="100">
        <v>5669</v>
      </c>
    </row>
    <row r="32" spans="1:7" ht="15">
      <c r="A32" s="85"/>
      <c r="B32" s="91"/>
      <c r="C32" s="92">
        <v>4300</v>
      </c>
      <c r="D32" s="93" t="s">
        <v>18</v>
      </c>
      <c r="E32" s="102"/>
      <c r="F32" s="95">
        <v>25312</v>
      </c>
      <c r="G32" s="100">
        <v>21075.36</v>
      </c>
    </row>
    <row r="33" spans="1:7" ht="15">
      <c r="A33" s="85"/>
      <c r="B33" s="91"/>
      <c r="C33" s="92">
        <v>4410</v>
      </c>
      <c r="D33" s="93" t="s">
        <v>44</v>
      </c>
      <c r="E33" s="102"/>
      <c r="F33" s="95">
        <v>223</v>
      </c>
      <c r="G33" s="100">
        <v>222.8</v>
      </c>
    </row>
    <row r="34" spans="1:7" ht="15">
      <c r="A34" s="85"/>
      <c r="B34" s="91"/>
      <c r="C34" s="92">
        <v>4430</v>
      </c>
      <c r="D34" s="93" t="s">
        <v>30</v>
      </c>
      <c r="E34" s="102"/>
      <c r="F34" s="95">
        <v>452606</v>
      </c>
      <c r="G34" s="100">
        <v>452605.77</v>
      </c>
    </row>
    <row r="35" spans="1:7" ht="28.5">
      <c r="A35" s="85"/>
      <c r="B35" s="91"/>
      <c r="C35" s="92">
        <v>4740</v>
      </c>
      <c r="D35" s="93" t="s">
        <v>265</v>
      </c>
      <c r="E35" s="102"/>
      <c r="F35" s="95">
        <v>103</v>
      </c>
      <c r="G35" s="100">
        <v>102.17</v>
      </c>
    </row>
    <row r="36" spans="1:7" ht="15">
      <c r="A36" s="85"/>
      <c r="B36" s="91"/>
      <c r="C36" s="92">
        <v>4750</v>
      </c>
      <c r="D36" s="93" t="s">
        <v>266</v>
      </c>
      <c r="E36" s="102"/>
      <c r="F36" s="95">
        <v>496</v>
      </c>
      <c r="G36" s="100">
        <v>495.63</v>
      </c>
    </row>
    <row r="37" spans="1:7" ht="15" hidden="1">
      <c r="A37" s="85"/>
      <c r="B37" s="91"/>
      <c r="C37" s="92"/>
      <c r="D37" s="93"/>
      <c r="E37" s="102"/>
      <c r="F37" s="95"/>
      <c r="G37" s="100" t="e">
        <f>F37+#REF!-#REF!</f>
        <v>#REF!</v>
      </c>
    </row>
    <row r="38" spans="1:7" ht="15">
      <c r="A38" s="79" t="s">
        <v>115</v>
      </c>
      <c r="B38" s="103"/>
      <c r="C38" s="104"/>
      <c r="D38" s="82" t="s">
        <v>15</v>
      </c>
      <c r="E38" s="83"/>
      <c r="F38" s="84">
        <f>F39</f>
        <v>11497</v>
      </c>
      <c r="G38" s="84">
        <f>G39</f>
        <v>232</v>
      </c>
    </row>
    <row r="39" spans="1:7" ht="15">
      <c r="A39" s="85"/>
      <c r="B39" s="85" t="s">
        <v>16</v>
      </c>
      <c r="C39" s="77"/>
      <c r="D39" s="97" t="s">
        <v>17</v>
      </c>
      <c r="E39" s="83"/>
      <c r="F39" s="87">
        <f>SUM(F40:F42)</f>
        <v>11497</v>
      </c>
      <c r="G39" s="87">
        <f>SUM(G40:G42)</f>
        <v>232</v>
      </c>
    </row>
    <row r="40" spans="1:7" ht="15">
      <c r="A40" s="85"/>
      <c r="B40" s="91"/>
      <c r="C40" s="92">
        <v>4210</v>
      </c>
      <c r="D40" s="93" t="s">
        <v>14</v>
      </c>
      <c r="E40" s="94"/>
      <c r="F40" s="95">
        <v>10582</v>
      </c>
      <c r="G40" s="100">
        <v>0</v>
      </c>
    </row>
    <row r="41" spans="1:7" ht="15">
      <c r="A41" s="85"/>
      <c r="B41" s="91"/>
      <c r="C41" s="92">
        <v>4300</v>
      </c>
      <c r="D41" s="93" t="s">
        <v>18</v>
      </c>
      <c r="E41" s="94"/>
      <c r="F41" s="95">
        <v>315</v>
      </c>
      <c r="G41" s="100">
        <v>0</v>
      </c>
    </row>
    <row r="42" spans="1:7" ht="28.5">
      <c r="A42" s="85"/>
      <c r="B42" s="91"/>
      <c r="C42" s="92">
        <v>4500</v>
      </c>
      <c r="D42" s="93" t="s">
        <v>19</v>
      </c>
      <c r="E42" s="94"/>
      <c r="F42" s="95">
        <v>600</v>
      </c>
      <c r="G42" s="100">
        <v>232</v>
      </c>
    </row>
    <row r="43" spans="1:7" ht="15">
      <c r="A43" s="79" t="s">
        <v>116</v>
      </c>
      <c r="B43" s="103"/>
      <c r="C43" s="104"/>
      <c r="D43" s="82" t="s">
        <v>20</v>
      </c>
      <c r="E43" s="83"/>
      <c r="F43" s="84">
        <f>F44</f>
        <v>2722016</v>
      </c>
      <c r="G43" s="84">
        <f>G44</f>
        <v>2500867.9299999997</v>
      </c>
    </row>
    <row r="44" spans="1:7" ht="15">
      <c r="A44" s="85"/>
      <c r="B44" s="85" t="s">
        <v>21</v>
      </c>
      <c r="C44" s="77"/>
      <c r="D44" s="97" t="s">
        <v>22</v>
      </c>
      <c r="E44" s="83"/>
      <c r="F44" s="87">
        <f>F45+F46+F47+F49+F50+F51+F52+F48</f>
        <v>2722016</v>
      </c>
      <c r="G44" s="87">
        <f>G45+G46+G47+G49+G50+G51+G52+G48</f>
        <v>2500867.9299999997</v>
      </c>
    </row>
    <row r="45" spans="1:7" ht="15">
      <c r="A45" s="85"/>
      <c r="B45" s="91"/>
      <c r="C45" s="92">
        <v>4210</v>
      </c>
      <c r="D45" s="93" t="s">
        <v>14</v>
      </c>
      <c r="E45" s="94"/>
      <c r="F45" s="95">
        <v>27303</v>
      </c>
      <c r="G45" s="100">
        <v>10456.88</v>
      </c>
    </row>
    <row r="46" spans="1:7" ht="15">
      <c r="A46" s="85"/>
      <c r="B46" s="91"/>
      <c r="C46" s="92">
        <v>4270</v>
      </c>
      <c r="D46" s="93" t="s">
        <v>23</v>
      </c>
      <c r="E46" s="94"/>
      <c r="F46" s="95">
        <v>221000</v>
      </c>
      <c r="G46" s="100">
        <v>220635.28</v>
      </c>
    </row>
    <row r="47" spans="1:7" ht="15">
      <c r="A47" s="85"/>
      <c r="B47" s="91"/>
      <c r="C47" s="92">
        <v>4300</v>
      </c>
      <c r="D47" s="93" t="s">
        <v>18</v>
      </c>
      <c r="E47" s="94"/>
      <c r="F47" s="95">
        <v>51825</v>
      </c>
      <c r="G47" s="100">
        <v>5664.64</v>
      </c>
    </row>
    <row r="48" spans="1:7" ht="15">
      <c r="A48" s="85"/>
      <c r="B48" s="91"/>
      <c r="C48" s="92">
        <v>4430</v>
      </c>
      <c r="D48" s="93" t="s">
        <v>30</v>
      </c>
      <c r="E48" s="94"/>
      <c r="F48" s="95">
        <v>3000</v>
      </c>
      <c r="G48" s="100">
        <v>1500</v>
      </c>
    </row>
    <row r="49" spans="1:7" ht="15" customHeight="1">
      <c r="A49" s="85"/>
      <c r="B49" s="91"/>
      <c r="C49" s="92">
        <v>6050</v>
      </c>
      <c r="D49" s="93" t="s">
        <v>10</v>
      </c>
      <c r="E49" s="94"/>
      <c r="F49" s="95">
        <v>2187125</v>
      </c>
      <c r="G49" s="100">
        <v>2040848.71</v>
      </c>
    </row>
    <row r="50" spans="1:7" ht="16.5" customHeight="1">
      <c r="A50" s="85"/>
      <c r="B50" s="91"/>
      <c r="C50" s="92">
        <v>6058</v>
      </c>
      <c r="D50" s="93" t="s">
        <v>10</v>
      </c>
      <c r="E50" s="94"/>
      <c r="F50" s="95">
        <v>138252</v>
      </c>
      <c r="G50" s="100">
        <v>138252</v>
      </c>
    </row>
    <row r="51" spans="1:7" ht="14.25" customHeight="1">
      <c r="A51" s="85"/>
      <c r="B51" s="91"/>
      <c r="C51" s="92">
        <v>6059</v>
      </c>
      <c r="D51" s="93" t="s">
        <v>10</v>
      </c>
      <c r="E51" s="94"/>
      <c r="F51" s="95">
        <v>83511</v>
      </c>
      <c r="G51" s="100">
        <v>83510.42</v>
      </c>
    </row>
    <row r="52" spans="1:7" ht="17.25" customHeight="1">
      <c r="A52" s="85"/>
      <c r="B52" s="91"/>
      <c r="C52" s="92">
        <v>6060</v>
      </c>
      <c r="D52" s="93" t="s">
        <v>24</v>
      </c>
      <c r="E52" s="94"/>
      <c r="F52" s="95">
        <v>10000</v>
      </c>
      <c r="G52" s="100">
        <v>0</v>
      </c>
    </row>
    <row r="53" spans="1:7" ht="15">
      <c r="A53" s="79" t="s">
        <v>117</v>
      </c>
      <c r="B53" s="103"/>
      <c r="C53" s="104"/>
      <c r="D53" s="82" t="s">
        <v>25</v>
      </c>
      <c r="E53" s="83"/>
      <c r="F53" s="84">
        <f>F54</f>
        <v>330492</v>
      </c>
      <c r="G53" s="84">
        <f>G54</f>
        <v>201167.55</v>
      </c>
    </row>
    <row r="54" spans="1:7" ht="18.75" customHeight="1">
      <c r="A54" s="85"/>
      <c r="B54" s="85" t="s">
        <v>26</v>
      </c>
      <c r="C54" s="77"/>
      <c r="D54" s="97" t="s">
        <v>27</v>
      </c>
      <c r="E54" s="83"/>
      <c r="F54" s="87">
        <f>SUM(F55:F66)</f>
        <v>330492</v>
      </c>
      <c r="G54" s="87">
        <f>SUM(G55:G66)</f>
        <v>201167.55</v>
      </c>
    </row>
    <row r="55" spans="1:7" ht="15">
      <c r="A55" s="85"/>
      <c r="B55" s="91"/>
      <c r="C55" s="92">
        <v>4170</v>
      </c>
      <c r="D55" s="93" t="s">
        <v>28</v>
      </c>
      <c r="E55" s="94"/>
      <c r="F55" s="95">
        <v>6200</v>
      </c>
      <c r="G55" s="100">
        <v>0</v>
      </c>
    </row>
    <row r="56" spans="1:7" ht="15">
      <c r="A56" s="85"/>
      <c r="B56" s="91"/>
      <c r="C56" s="92">
        <v>4210</v>
      </c>
      <c r="D56" s="93" t="s">
        <v>14</v>
      </c>
      <c r="E56" s="94"/>
      <c r="F56" s="95">
        <v>118806</v>
      </c>
      <c r="G56" s="100">
        <v>74214.83</v>
      </c>
    </row>
    <row r="57" spans="1:7" ht="15">
      <c r="A57" s="85"/>
      <c r="B57" s="91"/>
      <c r="C57" s="92">
        <v>4260</v>
      </c>
      <c r="D57" s="93" t="s">
        <v>29</v>
      </c>
      <c r="E57" s="94"/>
      <c r="F57" s="95">
        <v>5928</v>
      </c>
      <c r="G57" s="100">
        <v>946.38</v>
      </c>
    </row>
    <row r="58" spans="1:7" ht="15">
      <c r="A58" s="85"/>
      <c r="B58" s="91"/>
      <c r="C58" s="92">
        <v>4270</v>
      </c>
      <c r="D58" s="93" t="s">
        <v>23</v>
      </c>
      <c r="E58" s="94"/>
      <c r="F58" s="95">
        <v>18585</v>
      </c>
      <c r="G58" s="100">
        <v>0</v>
      </c>
    </row>
    <row r="59" spans="1:7" ht="15">
      <c r="A59" s="85"/>
      <c r="B59" s="91"/>
      <c r="C59" s="92">
        <v>4300</v>
      </c>
      <c r="D59" s="93" t="s">
        <v>18</v>
      </c>
      <c r="E59" s="94"/>
      <c r="F59" s="95">
        <v>26735</v>
      </c>
      <c r="G59" s="100">
        <v>21157.48</v>
      </c>
    </row>
    <row r="60" spans="1:7" ht="15">
      <c r="A60" s="85"/>
      <c r="B60" s="91"/>
      <c r="C60" s="92">
        <v>4430</v>
      </c>
      <c r="D60" s="93" t="s">
        <v>30</v>
      </c>
      <c r="E60" s="94"/>
      <c r="F60" s="95">
        <v>88400</v>
      </c>
      <c r="G60" s="100">
        <v>81847.47</v>
      </c>
    </row>
    <row r="61" spans="1:7" ht="15.75" customHeight="1">
      <c r="A61" s="85"/>
      <c r="B61" s="91"/>
      <c r="C61" s="92">
        <v>4520</v>
      </c>
      <c r="D61" s="93" t="s">
        <v>31</v>
      </c>
      <c r="E61" s="94"/>
      <c r="F61" s="95">
        <v>2558</v>
      </c>
      <c r="G61" s="100">
        <v>2292.3</v>
      </c>
    </row>
    <row r="62" spans="1:7" ht="15">
      <c r="A62" s="85"/>
      <c r="B62" s="91"/>
      <c r="C62" s="92">
        <v>4530</v>
      </c>
      <c r="D62" s="93" t="s">
        <v>32</v>
      </c>
      <c r="E62" s="94"/>
      <c r="F62" s="95">
        <v>40854</v>
      </c>
      <c r="G62" s="100">
        <v>18960</v>
      </c>
    </row>
    <row r="63" spans="1:7" ht="16.5" customHeight="1">
      <c r="A63" s="85"/>
      <c r="B63" s="91"/>
      <c r="C63" s="92">
        <v>4590</v>
      </c>
      <c r="D63" s="93" t="s">
        <v>33</v>
      </c>
      <c r="E63" s="94"/>
      <c r="F63" s="95">
        <v>2426</v>
      </c>
      <c r="G63" s="100">
        <v>0</v>
      </c>
    </row>
    <row r="64" spans="1:7" ht="12.75" customHeight="1" hidden="1">
      <c r="A64" s="85"/>
      <c r="B64" s="91"/>
      <c r="C64" s="105"/>
      <c r="D64" s="93"/>
      <c r="E64" s="94"/>
      <c r="F64" s="95"/>
      <c r="G64" s="100"/>
    </row>
    <row r="65" spans="1:7" ht="15" customHeight="1">
      <c r="A65" s="85"/>
      <c r="B65" s="91"/>
      <c r="C65" s="92">
        <v>6050</v>
      </c>
      <c r="D65" s="93" t="s">
        <v>10</v>
      </c>
      <c r="E65" s="94"/>
      <c r="F65" s="95">
        <v>10000</v>
      </c>
      <c r="G65" s="100">
        <v>1749.09</v>
      </c>
    </row>
    <row r="66" spans="1:7" ht="14.25" customHeight="1">
      <c r="A66" s="85"/>
      <c r="B66" s="91"/>
      <c r="C66" s="92">
        <v>6060</v>
      </c>
      <c r="D66" s="93" t="s">
        <v>24</v>
      </c>
      <c r="E66" s="94"/>
      <c r="F66" s="95">
        <v>10000</v>
      </c>
      <c r="G66" s="100">
        <v>0</v>
      </c>
    </row>
    <row r="67" spans="1:7" ht="15">
      <c r="A67" s="79" t="s">
        <v>118</v>
      </c>
      <c r="B67" s="103"/>
      <c r="C67" s="104"/>
      <c r="D67" s="82" t="s">
        <v>34</v>
      </c>
      <c r="E67" s="83"/>
      <c r="F67" s="84">
        <f>F68+F75+F81+F110</f>
        <v>2098977</v>
      </c>
      <c r="G67" s="84">
        <f>G68+G75+G81+G110</f>
        <v>1698349.05</v>
      </c>
    </row>
    <row r="68" spans="1:7" ht="15">
      <c r="A68" s="85"/>
      <c r="B68" s="85" t="s">
        <v>35</v>
      </c>
      <c r="C68" s="77"/>
      <c r="D68" s="97" t="s">
        <v>36</v>
      </c>
      <c r="E68" s="83"/>
      <c r="F68" s="87">
        <f>F69+F71+F72+F70+F73+F74</f>
        <v>94588</v>
      </c>
      <c r="G68" s="87">
        <f>G69+G71+G72+G70+G73+G74</f>
        <v>94588</v>
      </c>
    </row>
    <row r="69" spans="1:7" ht="15">
      <c r="A69" s="85"/>
      <c r="B69" s="91"/>
      <c r="C69" s="92">
        <v>4010</v>
      </c>
      <c r="D69" s="93" t="s">
        <v>37</v>
      </c>
      <c r="E69" s="94"/>
      <c r="F69" s="95">
        <v>72598</v>
      </c>
      <c r="G69" s="100">
        <v>72598.2</v>
      </c>
    </row>
    <row r="70" spans="1:7" ht="15">
      <c r="A70" s="85"/>
      <c r="B70" s="91"/>
      <c r="C70" s="92">
        <v>4040</v>
      </c>
      <c r="D70" s="93" t="s">
        <v>38</v>
      </c>
      <c r="E70" s="94"/>
      <c r="F70" s="95">
        <v>5620</v>
      </c>
      <c r="G70" s="100">
        <v>5620</v>
      </c>
    </row>
    <row r="71" spans="1:7" ht="15">
      <c r="A71" s="85"/>
      <c r="B71" s="91"/>
      <c r="C71" s="92">
        <v>4110</v>
      </c>
      <c r="D71" s="93" t="s">
        <v>39</v>
      </c>
      <c r="E71" s="94"/>
      <c r="F71" s="95">
        <v>13648</v>
      </c>
      <c r="G71" s="100">
        <v>13647.96</v>
      </c>
    </row>
    <row r="72" spans="1:7" ht="15">
      <c r="A72" s="85"/>
      <c r="B72" s="91"/>
      <c r="C72" s="92">
        <v>4120</v>
      </c>
      <c r="D72" s="93" t="s">
        <v>40</v>
      </c>
      <c r="E72" s="94"/>
      <c r="F72" s="95">
        <v>1917</v>
      </c>
      <c r="G72" s="100">
        <v>1916.78</v>
      </c>
    </row>
    <row r="73" spans="1:7" ht="28.5">
      <c r="A73" s="85"/>
      <c r="B73" s="91"/>
      <c r="C73" s="92">
        <v>4740</v>
      </c>
      <c r="D73" s="93" t="s">
        <v>265</v>
      </c>
      <c r="E73" s="94"/>
      <c r="F73" s="95">
        <v>597</v>
      </c>
      <c r="G73" s="100">
        <v>597.29</v>
      </c>
    </row>
    <row r="74" spans="1:7" ht="15">
      <c r="A74" s="85"/>
      <c r="B74" s="91"/>
      <c r="C74" s="92">
        <v>4750</v>
      </c>
      <c r="D74" s="93" t="s">
        <v>266</v>
      </c>
      <c r="E74" s="94"/>
      <c r="F74" s="95">
        <v>208</v>
      </c>
      <c r="G74" s="100">
        <v>207.77</v>
      </c>
    </row>
    <row r="75" spans="1:7" ht="15">
      <c r="A75" s="85"/>
      <c r="B75" s="85" t="s">
        <v>41</v>
      </c>
      <c r="C75" s="77"/>
      <c r="D75" s="97" t="s">
        <v>42</v>
      </c>
      <c r="E75" s="83"/>
      <c r="F75" s="87">
        <f>F76+F77+F78++F79+F80</f>
        <v>68668</v>
      </c>
      <c r="G75" s="87">
        <f>G76+G77+G78++G79+G80</f>
        <v>56697.49</v>
      </c>
    </row>
    <row r="76" spans="1:7" ht="15.75" customHeight="1">
      <c r="A76" s="85"/>
      <c r="B76" s="91"/>
      <c r="C76" s="92">
        <v>3030</v>
      </c>
      <c r="D76" s="93" t="s">
        <v>43</v>
      </c>
      <c r="E76" s="94"/>
      <c r="F76" s="95">
        <v>56837</v>
      </c>
      <c r="G76" s="100">
        <v>47934</v>
      </c>
    </row>
    <row r="77" spans="1:7" ht="15">
      <c r="A77" s="85"/>
      <c r="B77" s="91"/>
      <c r="C77" s="92">
        <v>4210</v>
      </c>
      <c r="D77" s="93" t="s">
        <v>14</v>
      </c>
      <c r="E77" s="94"/>
      <c r="F77" s="95">
        <v>6090</v>
      </c>
      <c r="G77" s="100">
        <v>5366.58</v>
      </c>
    </row>
    <row r="78" spans="1:7" ht="15">
      <c r="A78" s="85"/>
      <c r="B78" s="91"/>
      <c r="C78" s="92">
        <v>4300</v>
      </c>
      <c r="D78" s="93" t="s">
        <v>18</v>
      </c>
      <c r="E78" s="94"/>
      <c r="F78" s="95">
        <v>4655</v>
      </c>
      <c r="G78" s="100">
        <v>3170.95</v>
      </c>
    </row>
    <row r="79" spans="1:7" ht="15">
      <c r="A79" s="85"/>
      <c r="B79" s="91"/>
      <c r="C79" s="92">
        <v>4410</v>
      </c>
      <c r="D79" s="93" t="s">
        <v>44</v>
      </c>
      <c r="E79" s="94"/>
      <c r="F79" s="95">
        <v>1086</v>
      </c>
      <c r="G79" s="100">
        <v>225.96</v>
      </c>
    </row>
    <row r="80" spans="1:7" ht="12" customHeight="1">
      <c r="A80" s="85"/>
      <c r="B80" s="91"/>
      <c r="C80" s="92">
        <v>4610</v>
      </c>
      <c r="D80" s="93" t="s">
        <v>45</v>
      </c>
      <c r="E80" s="94"/>
      <c r="F80" s="95">
        <v>0</v>
      </c>
      <c r="G80" s="100">
        <v>0</v>
      </c>
    </row>
    <row r="81" spans="1:7" ht="15">
      <c r="A81" s="77"/>
      <c r="B81" s="77">
        <v>75023</v>
      </c>
      <c r="C81" s="77"/>
      <c r="D81" s="97" t="s">
        <v>46</v>
      </c>
      <c r="E81" s="83"/>
      <c r="F81" s="87">
        <f>SUM(F82:F109)</f>
        <v>1802421</v>
      </c>
      <c r="G81" s="87">
        <f>SUM(G82:G109)</f>
        <v>1451979.96</v>
      </c>
    </row>
    <row r="82" spans="1:7" ht="13.5" customHeight="1">
      <c r="A82" s="77"/>
      <c r="B82" s="92"/>
      <c r="C82" s="92">
        <v>3030</v>
      </c>
      <c r="D82" s="93" t="s">
        <v>43</v>
      </c>
      <c r="E82" s="94"/>
      <c r="F82" s="95">
        <v>26130</v>
      </c>
      <c r="G82" s="100">
        <v>17800</v>
      </c>
    </row>
    <row r="83" spans="1:7" ht="14.25">
      <c r="A83" s="106"/>
      <c r="B83" s="92"/>
      <c r="C83" s="92">
        <v>4010</v>
      </c>
      <c r="D83" s="93" t="s">
        <v>37</v>
      </c>
      <c r="E83" s="94"/>
      <c r="F83" s="95">
        <v>1032970</v>
      </c>
      <c r="G83" s="100">
        <v>871324.57</v>
      </c>
    </row>
    <row r="84" spans="1:7" ht="14.25">
      <c r="A84" s="106"/>
      <c r="B84" s="92"/>
      <c r="C84" s="92">
        <v>4040</v>
      </c>
      <c r="D84" s="93" t="s">
        <v>38</v>
      </c>
      <c r="E84" s="94"/>
      <c r="F84" s="95">
        <v>78120</v>
      </c>
      <c r="G84" s="100">
        <v>54703.29</v>
      </c>
    </row>
    <row r="85" spans="1:7" ht="14.25">
      <c r="A85" s="106"/>
      <c r="B85" s="92"/>
      <c r="C85" s="92">
        <v>4110</v>
      </c>
      <c r="D85" s="93" t="s">
        <v>39</v>
      </c>
      <c r="E85" s="94"/>
      <c r="F85" s="95">
        <v>180479</v>
      </c>
      <c r="G85" s="100">
        <v>143188.17</v>
      </c>
    </row>
    <row r="86" spans="1:7" ht="14.25">
      <c r="A86" s="106"/>
      <c r="B86" s="92"/>
      <c r="C86" s="92">
        <v>4120</v>
      </c>
      <c r="D86" s="93" t="s">
        <v>40</v>
      </c>
      <c r="E86" s="94"/>
      <c r="F86" s="95">
        <v>27281</v>
      </c>
      <c r="G86" s="100">
        <v>22691.68</v>
      </c>
    </row>
    <row r="87" spans="1:7" ht="28.5">
      <c r="A87" s="106"/>
      <c r="B87" s="106"/>
      <c r="C87" s="92">
        <v>4140</v>
      </c>
      <c r="D87" s="93" t="s">
        <v>47</v>
      </c>
      <c r="E87" s="94"/>
      <c r="F87" s="95">
        <v>7500</v>
      </c>
      <c r="G87" s="100">
        <v>2659</v>
      </c>
    </row>
    <row r="88" spans="1:7" ht="14.25">
      <c r="A88" s="106"/>
      <c r="B88" s="106"/>
      <c r="C88" s="92">
        <v>4170</v>
      </c>
      <c r="D88" s="93" t="s">
        <v>28</v>
      </c>
      <c r="E88" s="94"/>
      <c r="F88" s="95">
        <v>31776</v>
      </c>
      <c r="G88" s="100">
        <v>30926.36</v>
      </c>
    </row>
    <row r="89" spans="1:7" ht="14.25">
      <c r="A89" s="106"/>
      <c r="B89" s="106"/>
      <c r="C89" s="92">
        <v>4210</v>
      </c>
      <c r="D89" s="93" t="s">
        <v>14</v>
      </c>
      <c r="E89" s="94"/>
      <c r="F89" s="95">
        <v>116730</v>
      </c>
      <c r="G89" s="100">
        <v>94075.69</v>
      </c>
    </row>
    <row r="90" spans="1:7" ht="14.25">
      <c r="A90" s="106"/>
      <c r="B90" s="106"/>
      <c r="C90" s="92">
        <v>4260</v>
      </c>
      <c r="D90" s="93" t="s">
        <v>29</v>
      </c>
      <c r="E90" s="94"/>
      <c r="F90" s="95">
        <v>13800</v>
      </c>
      <c r="G90" s="100">
        <v>9815.02</v>
      </c>
    </row>
    <row r="91" spans="1:7" ht="14.25">
      <c r="A91" s="106"/>
      <c r="B91" s="106"/>
      <c r="C91" s="92">
        <v>4270</v>
      </c>
      <c r="D91" s="93" t="s">
        <v>23</v>
      </c>
      <c r="E91" s="94"/>
      <c r="F91" s="95">
        <v>31230</v>
      </c>
      <c r="G91" s="100">
        <v>3934.2</v>
      </c>
    </row>
    <row r="92" spans="1:7" ht="14.25">
      <c r="A92" s="106"/>
      <c r="B92" s="106"/>
      <c r="C92" s="92">
        <v>4280</v>
      </c>
      <c r="D92" s="93" t="s">
        <v>83</v>
      </c>
      <c r="E92" s="94"/>
      <c r="F92" s="95">
        <v>2000</v>
      </c>
      <c r="G92" s="100">
        <v>640</v>
      </c>
    </row>
    <row r="93" spans="1:7" ht="14.25">
      <c r="A93" s="106"/>
      <c r="B93" s="106"/>
      <c r="C93" s="92">
        <v>4300</v>
      </c>
      <c r="D93" s="93" t="s">
        <v>18</v>
      </c>
      <c r="E93" s="94"/>
      <c r="F93" s="95">
        <v>70000</v>
      </c>
      <c r="G93" s="100">
        <v>61728.82</v>
      </c>
    </row>
    <row r="94" spans="1:7" ht="14.25">
      <c r="A94" s="106"/>
      <c r="B94" s="106"/>
      <c r="C94" s="92">
        <v>4350</v>
      </c>
      <c r="D94" s="93" t="s">
        <v>48</v>
      </c>
      <c r="E94" s="94"/>
      <c r="F94" s="95">
        <v>5680</v>
      </c>
      <c r="G94" s="100">
        <v>4734.01</v>
      </c>
    </row>
    <row r="95" spans="1:7" ht="25.5" customHeight="1">
      <c r="A95" s="106"/>
      <c r="B95" s="106"/>
      <c r="C95" s="92">
        <v>4360</v>
      </c>
      <c r="D95" s="93" t="s">
        <v>262</v>
      </c>
      <c r="E95" s="94"/>
      <c r="F95" s="95">
        <v>4000</v>
      </c>
      <c r="G95" s="100">
        <v>2292.29</v>
      </c>
    </row>
    <row r="96" spans="1:7" ht="24" customHeight="1">
      <c r="A96" s="106"/>
      <c r="B96" s="106"/>
      <c r="C96" s="92">
        <v>4370</v>
      </c>
      <c r="D96" s="93" t="s">
        <v>263</v>
      </c>
      <c r="E96" s="94"/>
      <c r="F96" s="95">
        <v>22000</v>
      </c>
      <c r="G96" s="100">
        <v>18067.97</v>
      </c>
    </row>
    <row r="97" spans="1:7" ht="14.25">
      <c r="A97" s="106"/>
      <c r="B97" s="106"/>
      <c r="C97" s="92">
        <v>4380</v>
      </c>
      <c r="D97" s="93" t="s">
        <v>264</v>
      </c>
      <c r="E97" s="94"/>
      <c r="F97" s="95">
        <v>1000</v>
      </c>
      <c r="G97" s="100">
        <v>0</v>
      </c>
    </row>
    <row r="98" spans="1:7" ht="14.25">
      <c r="A98" s="106"/>
      <c r="B98" s="106"/>
      <c r="C98" s="92">
        <v>4410</v>
      </c>
      <c r="D98" s="93" t="s">
        <v>44</v>
      </c>
      <c r="E98" s="94"/>
      <c r="F98" s="95">
        <v>37060</v>
      </c>
      <c r="G98" s="100">
        <v>30340.37</v>
      </c>
    </row>
    <row r="99" spans="1:7" ht="14.25">
      <c r="A99" s="106"/>
      <c r="B99" s="106"/>
      <c r="C99" s="92">
        <v>4420</v>
      </c>
      <c r="D99" s="93" t="s">
        <v>49</v>
      </c>
      <c r="E99" s="94"/>
      <c r="F99" s="95">
        <v>3000</v>
      </c>
      <c r="G99" s="100">
        <v>0</v>
      </c>
    </row>
    <row r="100" spans="1:7" ht="14.25">
      <c r="A100" s="106"/>
      <c r="B100" s="106"/>
      <c r="C100" s="92">
        <v>4430</v>
      </c>
      <c r="D100" s="93" t="s">
        <v>30</v>
      </c>
      <c r="E100" s="94"/>
      <c r="F100" s="95">
        <v>6900</v>
      </c>
      <c r="G100" s="100">
        <v>2567</v>
      </c>
    </row>
    <row r="101" spans="1:7" ht="15.75" customHeight="1">
      <c r="A101" s="106"/>
      <c r="B101" s="106"/>
      <c r="C101" s="92">
        <v>4440</v>
      </c>
      <c r="D101" s="93" t="s">
        <v>50</v>
      </c>
      <c r="E101" s="94"/>
      <c r="F101" s="95">
        <v>27665</v>
      </c>
      <c r="G101" s="100">
        <v>24769</v>
      </c>
    </row>
    <row r="102" spans="1:7" ht="12.75" customHeight="1" hidden="1">
      <c r="A102" s="106"/>
      <c r="B102" s="106"/>
      <c r="C102" s="92"/>
      <c r="D102" s="93"/>
      <c r="E102" s="94"/>
      <c r="F102" s="95"/>
      <c r="G102" s="100"/>
    </row>
    <row r="103" spans="1:7" ht="15" customHeight="1">
      <c r="A103" s="106"/>
      <c r="B103" s="106"/>
      <c r="C103" s="92">
        <v>4610</v>
      </c>
      <c r="D103" s="93" t="s">
        <v>45</v>
      </c>
      <c r="E103" s="94"/>
      <c r="F103" s="95">
        <v>500</v>
      </c>
      <c r="G103" s="100">
        <v>40</v>
      </c>
    </row>
    <row r="104" spans="1:7" ht="23.25" customHeight="1">
      <c r="A104" s="106"/>
      <c r="B104" s="106"/>
      <c r="C104" s="92">
        <v>4700</v>
      </c>
      <c r="D104" s="93" t="s">
        <v>267</v>
      </c>
      <c r="E104" s="94"/>
      <c r="F104" s="95">
        <v>4000</v>
      </c>
      <c r="G104" s="100">
        <v>3706.4</v>
      </c>
    </row>
    <row r="105" spans="1:7" ht="26.25" customHeight="1">
      <c r="A105" s="106"/>
      <c r="B105" s="106"/>
      <c r="C105" s="92">
        <v>4740</v>
      </c>
      <c r="D105" s="93" t="s">
        <v>265</v>
      </c>
      <c r="E105" s="94"/>
      <c r="F105" s="95">
        <v>5000</v>
      </c>
      <c r="G105" s="100">
        <v>1985.24</v>
      </c>
    </row>
    <row r="106" spans="1:7" ht="15" customHeight="1">
      <c r="A106" s="106"/>
      <c r="B106" s="106"/>
      <c r="C106" s="92">
        <v>4750</v>
      </c>
      <c r="D106" s="93" t="s">
        <v>266</v>
      </c>
      <c r="E106" s="94"/>
      <c r="F106" s="95">
        <v>9600</v>
      </c>
      <c r="G106" s="100">
        <v>7661.2</v>
      </c>
    </row>
    <row r="107" spans="1:7" ht="14.25" customHeight="1">
      <c r="A107" s="106"/>
      <c r="B107" s="106"/>
      <c r="C107" s="92">
        <v>6050</v>
      </c>
      <c r="D107" s="93" t="s">
        <v>10</v>
      </c>
      <c r="E107" s="94"/>
      <c r="F107" s="95">
        <v>9000</v>
      </c>
      <c r="G107" s="100">
        <v>8329.68</v>
      </c>
    </row>
    <row r="108" spans="1:7" ht="14.25" customHeight="1">
      <c r="A108" s="106"/>
      <c r="B108" s="106"/>
      <c r="C108" s="92">
        <v>6060</v>
      </c>
      <c r="D108" s="93" t="s">
        <v>24</v>
      </c>
      <c r="E108" s="94"/>
      <c r="F108" s="95">
        <v>15000</v>
      </c>
      <c r="G108" s="100">
        <v>0</v>
      </c>
    </row>
    <row r="109" spans="1:7" ht="43.5" customHeight="1">
      <c r="A109" s="106"/>
      <c r="B109" s="106"/>
      <c r="C109" s="92">
        <v>6630</v>
      </c>
      <c r="D109" s="93" t="s">
        <v>292</v>
      </c>
      <c r="E109" s="94"/>
      <c r="F109" s="95">
        <v>34000</v>
      </c>
      <c r="G109" s="100">
        <v>34000</v>
      </c>
    </row>
    <row r="110" spans="1:7" ht="15">
      <c r="A110" s="107"/>
      <c r="B110" s="77">
        <v>75095</v>
      </c>
      <c r="C110" s="77"/>
      <c r="D110" s="97" t="s">
        <v>17</v>
      </c>
      <c r="E110" s="83"/>
      <c r="F110" s="87">
        <f>F115+F113+F112+F114+F111</f>
        <v>133300</v>
      </c>
      <c r="G110" s="87">
        <f>G115+G113+G112+G114+G111</f>
        <v>95083.6</v>
      </c>
    </row>
    <row r="111" spans="1:7" ht="15">
      <c r="A111" s="107"/>
      <c r="B111" s="77"/>
      <c r="C111" s="38">
        <v>4170</v>
      </c>
      <c r="D111" s="93" t="s">
        <v>28</v>
      </c>
      <c r="E111" s="83"/>
      <c r="F111" s="90">
        <v>10000</v>
      </c>
      <c r="G111" s="90">
        <v>4700</v>
      </c>
    </row>
    <row r="112" spans="1:7" ht="15">
      <c r="A112" s="107"/>
      <c r="B112" s="77"/>
      <c r="C112" s="92">
        <v>4210</v>
      </c>
      <c r="D112" s="93" t="s">
        <v>14</v>
      </c>
      <c r="E112" s="94"/>
      <c r="F112" s="95">
        <v>13000</v>
      </c>
      <c r="G112" s="100">
        <v>5195.08</v>
      </c>
    </row>
    <row r="113" spans="1:7" ht="14.25">
      <c r="A113" s="106"/>
      <c r="B113" s="92"/>
      <c r="C113" s="92">
        <v>4300</v>
      </c>
      <c r="D113" s="93" t="s">
        <v>18</v>
      </c>
      <c r="E113" s="94"/>
      <c r="F113" s="95">
        <v>102000</v>
      </c>
      <c r="G113" s="100">
        <v>79407.82</v>
      </c>
    </row>
    <row r="114" spans="1:7" ht="17.25" customHeight="1">
      <c r="A114" s="106"/>
      <c r="B114" s="92"/>
      <c r="C114" s="92">
        <v>4390</v>
      </c>
      <c r="D114" s="93" t="s">
        <v>268</v>
      </c>
      <c r="E114" s="94"/>
      <c r="F114" s="95">
        <v>0</v>
      </c>
      <c r="G114" s="100">
        <v>0</v>
      </c>
    </row>
    <row r="115" spans="1:7" ht="14.25">
      <c r="A115" s="106"/>
      <c r="B115" s="92"/>
      <c r="C115" s="92">
        <v>4430</v>
      </c>
      <c r="D115" s="93" t="s">
        <v>30</v>
      </c>
      <c r="E115" s="94"/>
      <c r="F115" s="95">
        <v>8300</v>
      </c>
      <c r="G115" s="100">
        <v>5780.7</v>
      </c>
    </row>
    <row r="116" spans="1:7" ht="38.25" customHeight="1">
      <c r="A116" s="108">
        <v>751</v>
      </c>
      <c r="B116" s="104"/>
      <c r="C116" s="104"/>
      <c r="D116" s="82" t="s">
        <v>153</v>
      </c>
      <c r="E116" s="83"/>
      <c r="F116" s="84">
        <f>F117+F130</f>
        <v>30889</v>
      </c>
      <c r="G116" s="84">
        <f>G117+G121+G130</f>
        <v>30889</v>
      </c>
    </row>
    <row r="117" spans="1:7" ht="30">
      <c r="A117" s="107"/>
      <c r="B117" s="77">
        <v>75101</v>
      </c>
      <c r="C117" s="77"/>
      <c r="D117" s="97" t="s">
        <v>51</v>
      </c>
      <c r="E117" s="83"/>
      <c r="F117" s="87">
        <f>F118+F119++F120</f>
        <v>1513</v>
      </c>
      <c r="G117" s="87">
        <f>G118+G119++G120</f>
        <v>1513</v>
      </c>
    </row>
    <row r="118" spans="1:7" ht="14.25">
      <c r="A118" s="106"/>
      <c r="B118" s="92"/>
      <c r="C118" s="92">
        <v>4010</v>
      </c>
      <c r="D118" s="93" t="s">
        <v>37</v>
      </c>
      <c r="E118" s="94"/>
      <c r="F118" s="95">
        <v>1261</v>
      </c>
      <c r="G118" s="100">
        <v>1261</v>
      </c>
    </row>
    <row r="119" spans="1:7" ht="14.25">
      <c r="A119" s="106"/>
      <c r="B119" s="92"/>
      <c r="C119" s="92">
        <v>4110</v>
      </c>
      <c r="D119" s="93" t="s">
        <v>39</v>
      </c>
      <c r="E119" s="94"/>
      <c r="F119" s="95">
        <v>216</v>
      </c>
      <c r="G119" s="100">
        <v>216</v>
      </c>
    </row>
    <row r="120" spans="1:7" ht="14.25">
      <c r="A120" s="106"/>
      <c r="B120" s="92"/>
      <c r="C120" s="92">
        <v>4120</v>
      </c>
      <c r="D120" s="93" t="s">
        <v>40</v>
      </c>
      <c r="E120" s="94"/>
      <c r="F120" s="95">
        <v>36</v>
      </c>
      <c r="G120" s="100">
        <v>36</v>
      </c>
    </row>
    <row r="121" spans="1:7" ht="42.75" customHeight="1" hidden="1">
      <c r="A121" s="106"/>
      <c r="B121" s="76">
        <v>75109</v>
      </c>
      <c r="C121" s="76"/>
      <c r="D121" s="109"/>
      <c r="E121" s="110"/>
      <c r="F121" s="111"/>
      <c r="G121" s="111"/>
    </row>
    <row r="122" spans="1:7" ht="14.25" hidden="1">
      <c r="A122" s="106"/>
      <c r="B122" s="92"/>
      <c r="C122" s="92"/>
      <c r="D122" s="93"/>
      <c r="E122" s="94"/>
      <c r="F122" s="95"/>
      <c r="G122" s="100"/>
    </row>
    <row r="123" spans="1:7" ht="14.25" hidden="1">
      <c r="A123" s="106"/>
      <c r="B123" s="92"/>
      <c r="C123" s="92"/>
      <c r="D123" s="93"/>
      <c r="E123" s="94"/>
      <c r="F123" s="95"/>
      <c r="G123" s="100"/>
    </row>
    <row r="124" spans="1:7" ht="14.25" hidden="1">
      <c r="A124" s="106"/>
      <c r="B124" s="92"/>
      <c r="C124" s="92"/>
      <c r="D124" s="93"/>
      <c r="E124" s="94"/>
      <c r="F124" s="95"/>
      <c r="G124" s="100"/>
    </row>
    <row r="125" spans="1:7" ht="14.25" hidden="1">
      <c r="A125" s="106"/>
      <c r="B125" s="92"/>
      <c r="C125" s="92"/>
      <c r="D125" s="93"/>
      <c r="E125" s="94"/>
      <c r="F125" s="95"/>
      <c r="G125" s="100"/>
    </row>
    <row r="126" spans="1:7" ht="14.25" hidden="1">
      <c r="A126" s="106"/>
      <c r="B126" s="92"/>
      <c r="C126" s="92"/>
      <c r="D126" s="93"/>
      <c r="E126" s="94"/>
      <c r="F126" s="95"/>
      <c r="G126" s="100"/>
    </row>
    <row r="127" spans="1:7" ht="14.25" hidden="1">
      <c r="A127" s="106"/>
      <c r="B127" s="92"/>
      <c r="C127" s="92"/>
      <c r="D127" s="93"/>
      <c r="E127" s="94"/>
      <c r="F127" s="95"/>
      <c r="G127" s="100"/>
    </row>
    <row r="128" spans="1:7" ht="14.25" hidden="1">
      <c r="A128" s="106"/>
      <c r="B128" s="92"/>
      <c r="C128" s="92"/>
      <c r="D128" s="93"/>
      <c r="E128" s="94"/>
      <c r="F128" s="95"/>
      <c r="G128" s="100"/>
    </row>
    <row r="129" spans="1:7" ht="12.75" customHeight="1" hidden="1">
      <c r="A129" s="106"/>
      <c r="B129" s="92"/>
      <c r="C129" s="92"/>
      <c r="D129" s="93"/>
      <c r="E129" s="94"/>
      <c r="F129" s="95"/>
      <c r="G129" s="100"/>
    </row>
    <row r="130" spans="1:7" ht="12.75" customHeight="1">
      <c r="A130" s="106"/>
      <c r="B130" s="76">
        <v>75108</v>
      </c>
      <c r="C130" s="76"/>
      <c r="D130" s="109" t="s">
        <v>270</v>
      </c>
      <c r="E130" s="112"/>
      <c r="F130" s="113">
        <f>F131+F132+F133+F134+F135+F136+F139+F140+F138</f>
        <v>29376</v>
      </c>
      <c r="G130" s="113">
        <f>G131+G132+G133+G134+G135+G136+G139+G140+G138</f>
        <v>29376</v>
      </c>
    </row>
    <row r="131" spans="1:7" ht="12.75" customHeight="1">
      <c r="A131" s="106"/>
      <c r="B131" s="92"/>
      <c r="C131" s="92">
        <v>3030</v>
      </c>
      <c r="D131" s="93" t="s">
        <v>43</v>
      </c>
      <c r="E131" s="94"/>
      <c r="F131" s="95">
        <v>13860</v>
      </c>
      <c r="G131" s="100">
        <v>13860</v>
      </c>
    </row>
    <row r="132" spans="1:7" ht="12.75" customHeight="1">
      <c r="A132" s="106"/>
      <c r="B132" s="92"/>
      <c r="C132" s="92">
        <v>4110</v>
      </c>
      <c r="D132" s="93" t="s">
        <v>39</v>
      </c>
      <c r="E132" s="94"/>
      <c r="F132" s="95">
        <v>876</v>
      </c>
      <c r="G132" s="100">
        <v>875.62</v>
      </c>
    </row>
    <row r="133" spans="1:7" ht="12.75" customHeight="1">
      <c r="A133" s="106"/>
      <c r="B133" s="92"/>
      <c r="C133" s="92">
        <v>4120</v>
      </c>
      <c r="D133" s="93" t="s">
        <v>40</v>
      </c>
      <c r="E133" s="94"/>
      <c r="F133" s="95">
        <v>125</v>
      </c>
      <c r="G133" s="100">
        <v>125.17</v>
      </c>
    </row>
    <row r="134" spans="1:7" ht="12.75" customHeight="1">
      <c r="A134" s="106"/>
      <c r="B134" s="92"/>
      <c r="C134" s="92">
        <v>4170</v>
      </c>
      <c r="D134" s="93" t="s">
        <v>28</v>
      </c>
      <c r="E134" s="94"/>
      <c r="F134" s="95">
        <v>5109</v>
      </c>
      <c r="G134" s="100">
        <v>5109.29</v>
      </c>
    </row>
    <row r="135" spans="1:7" ht="12.75" customHeight="1">
      <c r="A135" s="106"/>
      <c r="B135" s="92"/>
      <c r="C135" s="92">
        <v>4210</v>
      </c>
      <c r="D135" s="93" t="s">
        <v>14</v>
      </c>
      <c r="E135" s="94"/>
      <c r="F135" s="95">
        <v>5024</v>
      </c>
      <c r="G135" s="100">
        <v>5023.72</v>
      </c>
    </row>
    <row r="136" spans="1:7" ht="12.75" customHeight="1">
      <c r="A136" s="106"/>
      <c r="B136" s="92"/>
      <c r="C136" s="92">
        <v>4300</v>
      </c>
      <c r="D136" s="93" t="s">
        <v>18</v>
      </c>
      <c r="E136" s="94"/>
      <c r="F136" s="95">
        <v>2226</v>
      </c>
      <c r="G136" s="100">
        <v>2226.32</v>
      </c>
    </row>
    <row r="137" spans="1:7" ht="12.75" customHeight="1" hidden="1">
      <c r="A137" s="106"/>
      <c r="B137" s="92"/>
      <c r="C137" s="92"/>
      <c r="D137" s="93"/>
      <c r="E137" s="94"/>
      <c r="F137" s="95"/>
      <c r="G137" s="100"/>
    </row>
    <row r="138" spans="1:7" ht="12.75" customHeight="1">
      <c r="A138" s="106"/>
      <c r="B138" s="92"/>
      <c r="C138" s="92">
        <v>4410</v>
      </c>
      <c r="D138" s="93" t="s">
        <v>44</v>
      </c>
      <c r="E138" s="94"/>
      <c r="F138" s="95">
        <v>516</v>
      </c>
      <c r="G138" s="100">
        <v>515.48</v>
      </c>
    </row>
    <row r="139" spans="1:7" ht="27" customHeight="1">
      <c r="A139" s="106"/>
      <c r="B139" s="92"/>
      <c r="C139" s="92">
        <v>4740</v>
      </c>
      <c r="D139" s="93" t="s">
        <v>265</v>
      </c>
      <c r="E139" s="94"/>
      <c r="F139" s="95">
        <v>813</v>
      </c>
      <c r="G139" s="100">
        <v>813.23</v>
      </c>
    </row>
    <row r="140" spans="1:7" ht="12.75" customHeight="1">
      <c r="A140" s="106"/>
      <c r="B140" s="92"/>
      <c r="C140" s="92">
        <v>4750</v>
      </c>
      <c r="D140" s="93" t="s">
        <v>266</v>
      </c>
      <c r="E140" s="94"/>
      <c r="F140" s="95">
        <v>827</v>
      </c>
      <c r="G140" s="100">
        <v>827.17</v>
      </c>
    </row>
    <row r="141" spans="1:7" ht="30">
      <c r="A141" s="108">
        <v>754</v>
      </c>
      <c r="B141" s="104"/>
      <c r="C141" s="104"/>
      <c r="D141" s="82" t="s">
        <v>52</v>
      </c>
      <c r="E141" s="83"/>
      <c r="F141" s="84">
        <f>F142+F158</f>
        <v>266489</v>
      </c>
      <c r="G141" s="84">
        <f>G142+G158</f>
        <v>139788.81</v>
      </c>
    </row>
    <row r="142" spans="1:7" ht="15">
      <c r="A142" s="107"/>
      <c r="B142" s="77">
        <v>75412</v>
      </c>
      <c r="C142" s="77"/>
      <c r="D142" s="97" t="s">
        <v>53</v>
      </c>
      <c r="E142" s="83"/>
      <c r="F142" s="87">
        <f>F144+F145+F147+F148+F149+F151+F153+F154+F155+F146+F143+F157+F156+F150+F152</f>
        <v>236189</v>
      </c>
      <c r="G142" s="87">
        <f>G144+G145+G147+G148+G149+G151+G153+G154+G155+G146+G143+G157+G156+G150+G152</f>
        <v>139488.81</v>
      </c>
    </row>
    <row r="143" spans="1:7" ht="12.75" customHeight="1" hidden="1">
      <c r="A143" s="107"/>
      <c r="B143" s="77"/>
      <c r="C143" s="92"/>
      <c r="D143" s="93"/>
      <c r="E143" s="94"/>
      <c r="F143" s="95"/>
      <c r="G143" s="100"/>
    </row>
    <row r="144" spans="1:7" ht="14.25">
      <c r="A144" s="106"/>
      <c r="B144" s="92"/>
      <c r="C144" s="92">
        <v>4110</v>
      </c>
      <c r="D144" s="93" t="s">
        <v>39</v>
      </c>
      <c r="E144" s="94"/>
      <c r="F144" s="95">
        <v>5693</v>
      </c>
      <c r="G144" s="100">
        <v>4319.91</v>
      </c>
    </row>
    <row r="145" spans="1:7" ht="14.25">
      <c r="A145" s="106"/>
      <c r="B145" s="92"/>
      <c r="C145" s="92">
        <v>4120</v>
      </c>
      <c r="D145" s="93" t="s">
        <v>40</v>
      </c>
      <c r="E145" s="94"/>
      <c r="F145" s="95">
        <v>826</v>
      </c>
      <c r="G145" s="100">
        <v>617.7</v>
      </c>
    </row>
    <row r="146" spans="1:7" ht="14.25">
      <c r="A146" s="106"/>
      <c r="B146" s="92"/>
      <c r="C146" s="92">
        <v>4170</v>
      </c>
      <c r="D146" s="93" t="s">
        <v>28</v>
      </c>
      <c r="E146" s="94"/>
      <c r="F146" s="95">
        <v>44500</v>
      </c>
      <c r="G146" s="100">
        <v>40769</v>
      </c>
    </row>
    <row r="147" spans="1:7" ht="14.25">
      <c r="A147" s="106"/>
      <c r="B147" s="92"/>
      <c r="C147" s="92">
        <v>4210</v>
      </c>
      <c r="D147" s="93" t="s">
        <v>14</v>
      </c>
      <c r="E147" s="94"/>
      <c r="F147" s="95">
        <v>72200</v>
      </c>
      <c r="G147" s="100">
        <v>49390.73</v>
      </c>
    </row>
    <row r="148" spans="1:7" ht="14.25">
      <c r="A148" s="106"/>
      <c r="B148" s="92"/>
      <c r="C148" s="92">
        <v>4260</v>
      </c>
      <c r="D148" s="93" t="s">
        <v>29</v>
      </c>
      <c r="E148" s="94"/>
      <c r="F148" s="95">
        <v>22500</v>
      </c>
      <c r="G148" s="100">
        <v>10608.85</v>
      </c>
    </row>
    <row r="149" spans="1:7" ht="14.25">
      <c r="A149" s="106"/>
      <c r="B149" s="92"/>
      <c r="C149" s="92">
        <v>4270</v>
      </c>
      <c r="D149" s="93" t="s">
        <v>23</v>
      </c>
      <c r="E149" s="94"/>
      <c r="F149" s="95">
        <v>12700</v>
      </c>
      <c r="G149" s="100">
        <v>1924.16</v>
      </c>
    </row>
    <row r="150" spans="1:7" ht="14.25">
      <c r="A150" s="106"/>
      <c r="B150" s="92"/>
      <c r="C150" s="92">
        <v>4280</v>
      </c>
      <c r="D150" s="93" t="s">
        <v>83</v>
      </c>
      <c r="E150" s="94"/>
      <c r="F150" s="95">
        <v>2500</v>
      </c>
      <c r="G150" s="100">
        <v>775</v>
      </c>
    </row>
    <row r="151" spans="1:7" ht="14.25">
      <c r="A151" s="106"/>
      <c r="B151" s="92"/>
      <c r="C151" s="92">
        <v>4300</v>
      </c>
      <c r="D151" s="93" t="s">
        <v>18</v>
      </c>
      <c r="E151" s="94"/>
      <c r="F151" s="95">
        <v>9520</v>
      </c>
      <c r="G151" s="100">
        <v>6682.57</v>
      </c>
    </row>
    <row r="152" spans="1:7" ht="28.5">
      <c r="A152" s="106"/>
      <c r="B152" s="92"/>
      <c r="C152" s="92">
        <v>4370</v>
      </c>
      <c r="D152" s="93" t="s">
        <v>271</v>
      </c>
      <c r="E152" s="94"/>
      <c r="F152" s="95">
        <v>2000</v>
      </c>
      <c r="G152" s="100">
        <v>1205.91</v>
      </c>
    </row>
    <row r="153" spans="1:7" ht="14.25">
      <c r="A153" s="106"/>
      <c r="B153" s="92"/>
      <c r="C153" s="92">
        <v>4410</v>
      </c>
      <c r="D153" s="93" t="s">
        <v>44</v>
      </c>
      <c r="E153" s="94"/>
      <c r="F153" s="95">
        <v>1250</v>
      </c>
      <c r="G153" s="100">
        <v>343.65</v>
      </c>
    </row>
    <row r="154" spans="1:7" ht="14.25">
      <c r="A154" s="106"/>
      <c r="B154" s="92"/>
      <c r="C154" s="92">
        <v>4430</v>
      </c>
      <c r="D154" s="93" t="s">
        <v>30</v>
      </c>
      <c r="E154" s="94"/>
      <c r="F154" s="95">
        <v>20500</v>
      </c>
      <c r="G154" s="100">
        <v>13069</v>
      </c>
    </row>
    <row r="155" spans="1:7" ht="12.75" customHeight="1" hidden="1">
      <c r="A155" s="106"/>
      <c r="B155" s="92"/>
      <c r="C155" s="92"/>
      <c r="D155" s="93"/>
      <c r="E155" s="94"/>
      <c r="F155" s="95"/>
      <c r="G155" s="100"/>
    </row>
    <row r="156" spans="1:7" ht="15" customHeight="1">
      <c r="A156" s="106"/>
      <c r="B156" s="92"/>
      <c r="C156" s="92">
        <v>6050</v>
      </c>
      <c r="D156" s="93" t="s">
        <v>10</v>
      </c>
      <c r="E156" s="94"/>
      <c r="F156" s="95">
        <v>42000</v>
      </c>
      <c r="G156" s="100">
        <v>9782.33</v>
      </c>
    </row>
    <row r="157" spans="1:7" ht="12.75" customHeight="1" hidden="1">
      <c r="A157" s="106"/>
      <c r="B157" s="92"/>
      <c r="C157" s="92"/>
      <c r="D157" s="93"/>
      <c r="E157" s="94"/>
      <c r="F157" s="95"/>
      <c r="G157" s="100"/>
    </row>
    <row r="158" spans="1:7" ht="15">
      <c r="A158" s="107"/>
      <c r="B158" s="77">
        <v>75414</v>
      </c>
      <c r="C158" s="77"/>
      <c r="D158" s="97" t="s">
        <v>54</v>
      </c>
      <c r="E158" s="83"/>
      <c r="F158" s="87">
        <f>F159+F160+F161</f>
        <v>30300</v>
      </c>
      <c r="G158" s="87">
        <f>G159+G160+G161</f>
        <v>300</v>
      </c>
    </row>
    <row r="159" spans="1:7" ht="14.25">
      <c r="A159" s="106"/>
      <c r="B159" s="92"/>
      <c r="C159" s="92">
        <v>4210</v>
      </c>
      <c r="D159" s="93" t="s">
        <v>14</v>
      </c>
      <c r="E159" s="94"/>
      <c r="F159" s="95">
        <v>300</v>
      </c>
      <c r="G159" s="100">
        <v>300</v>
      </c>
    </row>
    <row r="160" spans="1:7" ht="14.25" hidden="1">
      <c r="A160" s="106"/>
      <c r="B160" s="92"/>
      <c r="C160" s="92"/>
      <c r="D160" s="93"/>
      <c r="E160" s="94"/>
      <c r="F160" s="95"/>
      <c r="G160" s="100"/>
    </row>
    <row r="161" spans="1:7" ht="14.25">
      <c r="A161" s="106"/>
      <c r="B161" s="92"/>
      <c r="C161" s="92">
        <v>4810</v>
      </c>
      <c r="D161" s="93" t="s">
        <v>283</v>
      </c>
      <c r="E161" s="94"/>
      <c r="F161" s="95">
        <v>30000</v>
      </c>
      <c r="G161" s="100">
        <v>0</v>
      </c>
    </row>
    <row r="162" spans="1:7" ht="48" customHeight="1">
      <c r="A162" s="114">
        <v>756</v>
      </c>
      <c r="B162" s="108"/>
      <c r="C162" s="108"/>
      <c r="D162" s="82" t="s">
        <v>55</v>
      </c>
      <c r="E162" s="83"/>
      <c r="F162" s="84">
        <f>F163+F165</f>
        <v>65900</v>
      </c>
      <c r="G162" s="84">
        <f>G163+G165</f>
        <v>54232.96</v>
      </c>
    </row>
    <row r="163" spans="1:7" ht="12.75" customHeight="1" hidden="1">
      <c r="A163" s="107"/>
      <c r="B163" s="77"/>
      <c r="C163" s="77"/>
      <c r="D163" s="97"/>
      <c r="E163" s="83"/>
      <c r="F163" s="87"/>
      <c r="G163" s="100"/>
    </row>
    <row r="164" spans="1:7" ht="12.75" customHeight="1" hidden="1">
      <c r="A164" s="106"/>
      <c r="B164" s="92"/>
      <c r="C164" s="92"/>
      <c r="D164" s="93"/>
      <c r="E164" s="94"/>
      <c r="F164" s="95"/>
      <c r="G164" s="100"/>
    </row>
    <row r="165" spans="1:7" ht="30">
      <c r="A165" s="107"/>
      <c r="B165" s="77">
        <v>75647</v>
      </c>
      <c r="C165" s="77"/>
      <c r="D165" s="97" t="s">
        <v>56</v>
      </c>
      <c r="E165" s="83"/>
      <c r="F165" s="87">
        <f>F166+F167</f>
        <v>65900</v>
      </c>
      <c r="G165" s="87">
        <f>G166+G167</f>
        <v>54232.96</v>
      </c>
    </row>
    <row r="166" spans="1:7" ht="14.25">
      <c r="A166" s="106"/>
      <c r="B166" s="92"/>
      <c r="C166" s="92">
        <v>4100</v>
      </c>
      <c r="D166" s="93" t="s">
        <v>57</v>
      </c>
      <c r="E166" s="94"/>
      <c r="F166" s="95">
        <v>48100</v>
      </c>
      <c r="G166" s="100">
        <v>42476</v>
      </c>
    </row>
    <row r="167" spans="1:7" ht="14.25">
      <c r="A167" s="106"/>
      <c r="B167" s="92"/>
      <c r="C167" s="92">
        <v>4300</v>
      </c>
      <c r="D167" s="93" t="s">
        <v>18</v>
      </c>
      <c r="E167" s="94"/>
      <c r="F167" s="95">
        <v>17800</v>
      </c>
      <c r="G167" s="100">
        <v>11756.96</v>
      </c>
    </row>
    <row r="168" spans="1:7" ht="15">
      <c r="A168" s="108">
        <v>757</v>
      </c>
      <c r="B168" s="104"/>
      <c r="C168" s="104"/>
      <c r="D168" s="82" t="s">
        <v>58</v>
      </c>
      <c r="E168" s="83"/>
      <c r="F168" s="84">
        <f>F169+F171</f>
        <v>868579</v>
      </c>
      <c r="G168" s="84">
        <f>G169+G171</f>
        <v>164898.67</v>
      </c>
    </row>
    <row r="169" spans="1:7" ht="15">
      <c r="A169" s="107"/>
      <c r="B169" s="77">
        <v>75702</v>
      </c>
      <c r="C169" s="77"/>
      <c r="D169" s="97" t="s">
        <v>59</v>
      </c>
      <c r="E169" s="83"/>
      <c r="F169" s="87">
        <f>F170</f>
        <v>380000</v>
      </c>
      <c r="G169" s="87">
        <f>G170</f>
        <v>164898.67</v>
      </c>
    </row>
    <row r="170" spans="1:7" ht="29.25" customHeight="1">
      <c r="A170" s="106"/>
      <c r="B170" s="92"/>
      <c r="C170" s="92">
        <v>8070</v>
      </c>
      <c r="D170" s="93" t="s">
        <v>60</v>
      </c>
      <c r="E170" s="94"/>
      <c r="F170" s="95">
        <v>380000</v>
      </c>
      <c r="G170" s="100">
        <v>164898.67</v>
      </c>
    </row>
    <row r="171" spans="1:7" ht="30" customHeight="1">
      <c r="A171" s="106"/>
      <c r="B171" s="76">
        <v>75704</v>
      </c>
      <c r="C171" s="92"/>
      <c r="D171" s="109" t="s">
        <v>61</v>
      </c>
      <c r="E171" s="115"/>
      <c r="F171" s="116">
        <f>F172</f>
        <v>488579</v>
      </c>
      <c r="G171" s="116">
        <f>G172</f>
        <v>0</v>
      </c>
    </row>
    <row r="172" spans="1:7" ht="14.25">
      <c r="A172" s="106"/>
      <c r="B172" s="92"/>
      <c r="C172" s="92">
        <v>8020</v>
      </c>
      <c r="D172" s="93" t="s">
        <v>62</v>
      </c>
      <c r="E172" s="94"/>
      <c r="F172" s="95">
        <v>488579</v>
      </c>
      <c r="G172" s="100">
        <v>0</v>
      </c>
    </row>
    <row r="173" spans="1:7" ht="15">
      <c r="A173" s="108">
        <v>758</v>
      </c>
      <c r="B173" s="104"/>
      <c r="C173" s="104"/>
      <c r="D173" s="82" t="s">
        <v>63</v>
      </c>
      <c r="E173" s="83"/>
      <c r="F173" s="84">
        <f>F174</f>
        <v>20000</v>
      </c>
      <c r="G173" s="84">
        <f>G174</f>
        <v>0</v>
      </c>
    </row>
    <row r="174" spans="1:7" ht="15">
      <c r="A174" s="107"/>
      <c r="B174" s="77">
        <v>75818</v>
      </c>
      <c r="C174" s="77"/>
      <c r="D174" s="97" t="s">
        <v>64</v>
      </c>
      <c r="E174" s="83"/>
      <c r="F174" s="87">
        <f>F175</f>
        <v>20000</v>
      </c>
      <c r="G174" s="87">
        <f>G175</f>
        <v>0</v>
      </c>
    </row>
    <row r="175" spans="1:7" ht="14.25">
      <c r="A175" s="106"/>
      <c r="B175" s="92"/>
      <c r="C175" s="92">
        <v>4810</v>
      </c>
      <c r="D175" s="93" t="s">
        <v>65</v>
      </c>
      <c r="E175" s="94"/>
      <c r="F175" s="95">
        <v>20000</v>
      </c>
      <c r="G175" s="100">
        <v>0</v>
      </c>
    </row>
    <row r="176" spans="1:7" ht="15">
      <c r="A176" s="108">
        <v>801</v>
      </c>
      <c r="B176" s="104"/>
      <c r="C176" s="104"/>
      <c r="D176" s="82" t="s">
        <v>66</v>
      </c>
      <c r="E176" s="83"/>
      <c r="F176" s="84">
        <f>F177+F212+F225+F264+F266+F284+F288</f>
        <v>9614498</v>
      </c>
      <c r="G176" s="84">
        <f>G177+G212+G225+G264+G266+G284+G288</f>
        <v>8908800.790000001</v>
      </c>
    </row>
    <row r="177" spans="1:7" ht="15">
      <c r="A177" s="107"/>
      <c r="B177" s="77">
        <v>80101</v>
      </c>
      <c r="C177" s="77"/>
      <c r="D177" s="97" t="s">
        <v>67</v>
      </c>
      <c r="E177" s="83"/>
      <c r="F177" s="87">
        <f>SUM(F178:F211)</f>
        <v>5321265</v>
      </c>
      <c r="G177" s="87">
        <f>SUM(G178:G211)</f>
        <v>4913504.98</v>
      </c>
    </row>
    <row r="178" spans="1:7" ht="12.75" customHeight="1">
      <c r="A178" s="106"/>
      <c r="B178" s="92"/>
      <c r="C178" s="92">
        <v>3020</v>
      </c>
      <c r="D178" s="93" t="s">
        <v>73</v>
      </c>
      <c r="E178" s="94"/>
      <c r="F178" s="95">
        <v>269640</v>
      </c>
      <c r="G178" s="100">
        <v>264385.4</v>
      </c>
    </row>
    <row r="179" spans="1:7" ht="14.25">
      <c r="A179" s="106"/>
      <c r="B179" s="92"/>
      <c r="C179" s="92">
        <v>4010</v>
      </c>
      <c r="D179" s="93" t="s">
        <v>37</v>
      </c>
      <c r="E179" s="94"/>
      <c r="F179" s="95">
        <v>3115171</v>
      </c>
      <c r="G179" s="100">
        <v>3031879.8</v>
      </c>
    </row>
    <row r="180" spans="1:7" ht="14.25">
      <c r="A180" s="106"/>
      <c r="B180" s="106"/>
      <c r="C180" s="92">
        <v>4040</v>
      </c>
      <c r="D180" s="93" t="s">
        <v>38</v>
      </c>
      <c r="E180" s="94"/>
      <c r="F180" s="95">
        <v>249364</v>
      </c>
      <c r="G180" s="100">
        <v>229380.3</v>
      </c>
    </row>
    <row r="181" spans="1:7" ht="14.25">
      <c r="A181" s="106"/>
      <c r="B181" s="106"/>
      <c r="C181" s="92">
        <v>4110</v>
      </c>
      <c r="D181" s="93" t="s">
        <v>39</v>
      </c>
      <c r="E181" s="94"/>
      <c r="F181" s="95">
        <v>632423</v>
      </c>
      <c r="G181" s="100">
        <v>580205.88</v>
      </c>
    </row>
    <row r="182" spans="1:7" ht="14.25">
      <c r="A182" s="106"/>
      <c r="B182" s="106"/>
      <c r="C182" s="92">
        <v>4118</v>
      </c>
      <c r="D182" s="93" t="s">
        <v>39</v>
      </c>
      <c r="E182" s="94"/>
      <c r="F182" s="95">
        <v>608</v>
      </c>
      <c r="G182" s="100">
        <v>417.69</v>
      </c>
    </row>
    <row r="183" spans="1:7" ht="14.25">
      <c r="A183" s="106"/>
      <c r="B183" s="106"/>
      <c r="C183" s="92">
        <v>4119</v>
      </c>
      <c r="D183" s="93" t="s">
        <v>39</v>
      </c>
      <c r="E183" s="94"/>
      <c r="F183" s="95">
        <v>203</v>
      </c>
      <c r="G183" s="100">
        <v>139.3</v>
      </c>
    </row>
    <row r="184" spans="1:7" ht="14.25">
      <c r="A184" s="106"/>
      <c r="B184" s="106"/>
      <c r="C184" s="92">
        <v>4120</v>
      </c>
      <c r="D184" s="93" t="s">
        <v>40</v>
      </c>
      <c r="E184" s="94"/>
      <c r="F184" s="95">
        <v>88741</v>
      </c>
      <c r="G184" s="100">
        <v>82633.2</v>
      </c>
    </row>
    <row r="185" spans="1:7" ht="14.25">
      <c r="A185" s="106"/>
      <c r="B185" s="106"/>
      <c r="C185" s="92">
        <v>4128</v>
      </c>
      <c r="D185" s="93" t="s">
        <v>40</v>
      </c>
      <c r="E185" s="94"/>
      <c r="F185" s="95">
        <v>86</v>
      </c>
      <c r="G185" s="100">
        <v>58.62</v>
      </c>
    </row>
    <row r="186" spans="1:7" ht="14.25">
      <c r="A186" s="106"/>
      <c r="B186" s="106"/>
      <c r="C186" s="92">
        <v>4129</v>
      </c>
      <c r="D186" s="93" t="s">
        <v>40</v>
      </c>
      <c r="E186" s="94"/>
      <c r="F186" s="95">
        <v>28</v>
      </c>
      <c r="G186" s="100">
        <v>19.54</v>
      </c>
    </row>
    <row r="187" spans="1:7" ht="14.25">
      <c r="A187" s="106"/>
      <c r="B187" s="106"/>
      <c r="C187" s="92">
        <v>4170</v>
      </c>
      <c r="D187" s="93" t="s">
        <v>28</v>
      </c>
      <c r="E187" s="94"/>
      <c r="F187" s="95">
        <v>13500</v>
      </c>
      <c r="G187" s="100">
        <v>9406</v>
      </c>
    </row>
    <row r="188" spans="1:7" ht="14.25">
      <c r="A188" s="106"/>
      <c r="B188" s="106"/>
      <c r="C188" s="92">
        <v>4178</v>
      </c>
      <c r="D188" s="93" t="s">
        <v>28</v>
      </c>
      <c r="E188" s="94"/>
      <c r="F188" s="95">
        <v>3479</v>
      </c>
      <c r="G188" s="100">
        <v>2392.16</v>
      </c>
    </row>
    <row r="189" spans="1:7" ht="14.25">
      <c r="A189" s="106"/>
      <c r="B189" s="106"/>
      <c r="C189" s="92">
        <v>4179</v>
      </c>
      <c r="D189" s="93" t="s">
        <v>28</v>
      </c>
      <c r="E189" s="94"/>
      <c r="F189" s="95">
        <v>1161</v>
      </c>
      <c r="G189" s="100">
        <v>797.84</v>
      </c>
    </row>
    <row r="190" spans="1:7" ht="14.25">
      <c r="A190" s="106"/>
      <c r="B190" s="106"/>
      <c r="C190" s="92">
        <v>4210</v>
      </c>
      <c r="D190" s="93" t="s">
        <v>14</v>
      </c>
      <c r="E190" s="94"/>
      <c r="F190" s="95">
        <v>364700</v>
      </c>
      <c r="G190" s="100">
        <v>271291.06</v>
      </c>
    </row>
    <row r="191" spans="1:7" ht="14.25">
      <c r="A191" s="106"/>
      <c r="B191" s="106"/>
      <c r="C191" s="92">
        <v>4228</v>
      </c>
      <c r="D191" s="93" t="s">
        <v>278</v>
      </c>
      <c r="E191" s="94"/>
      <c r="F191" s="95">
        <v>2699</v>
      </c>
      <c r="G191" s="100">
        <v>1011.55</v>
      </c>
    </row>
    <row r="192" spans="1:7" ht="14.25">
      <c r="A192" s="106"/>
      <c r="B192" s="106"/>
      <c r="C192" s="92">
        <v>4229</v>
      </c>
      <c r="D192" s="93" t="s">
        <v>278</v>
      </c>
      <c r="E192" s="94"/>
      <c r="F192" s="95">
        <v>901</v>
      </c>
      <c r="G192" s="100">
        <v>337.36</v>
      </c>
    </row>
    <row r="193" spans="1:7" ht="12" customHeight="1">
      <c r="A193" s="106"/>
      <c r="B193" s="106"/>
      <c r="C193" s="92">
        <v>4240</v>
      </c>
      <c r="D193" s="93" t="s">
        <v>69</v>
      </c>
      <c r="E193" s="117"/>
      <c r="F193" s="118">
        <v>33200</v>
      </c>
      <c r="G193" s="100">
        <v>12392.08</v>
      </c>
    </row>
    <row r="194" spans="1:7" ht="12.75" customHeight="1" hidden="1">
      <c r="A194" s="106"/>
      <c r="B194" s="106"/>
      <c r="C194" s="92"/>
      <c r="D194" s="93"/>
      <c r="E194" s="117"/>
      <c r="F194" s="118"/>
      <c r="G194" s="100"/>
    </row>
    <row r="195" spans="1:7" ht="14.25">
      <c r="A195" s="106"/>
      <c r="B195" s="106"/>
      <c r="C195" s="92">
        <v>4260</v>
      </c>
      <c r="D195" s="93" t="s">
        <v>29</v>
      </c>
      <c r="E195" s="117"/>
      <c r="F195" s="118">
        <v>163612</v>
      </c>
      <c r="G195" s="100">
        <v>103067.87</v>
      </c>
    </row>
    <row r="196" spans="1:7" ht="14.25">
      <c r="A196" s="106"/>
      <c r="B196" s="106"/>
      <c r="C196" s="92">
        <v>4270</v>
      </c>
      <c r="D196" s="93" t="s">
        <v>23</v>
      </c>
      <c r="E196" s="117"/>
      <c r="F196" s="118">
        <v>30000</v>
      </c>
      <c r="G196" s="100">
        <v>4335.22</v>
      </c>
    </row>
    <row r="197" spans="1:7" ht="12.75" customHeight="1" hidden="1">
      <c r="A197" s="106"/>
      <c r="B197" s="106"/>
      <c r="C197" s="92"/>
      <c r="D197" s="93"/>
      <c r="E197" s="117"/>
      <c r="F197" s="118"/>
      <c r="G197" s="100"/>
    </row>
    <row r="198" spans="1:7" ht="14.25">
      <c r="A198" s="106"/>
      <c r="B198" s="106"/>
      <c r="C198" s="92">
        <v>4300</v>
      </c>
      <c r="D198" s="93" t="s">
        <v>18</v>
      </c>
      <c r="E198" s="117"/>
      <c r="F198" s="118">
        <v>46170</v>
      </c>
      <c r="G198" s="100">
        <v>37086.01</v>
      </c>
    </row>
    <row r="199" spans="1:7" ht="14.25">
      <c r="A199" s="106"/>
      <c r="B199" s="106"/>
      <c r="C199" s="92">
        <v>4308</v>
      </c>
      <c r="D199" s="93" t="s">
        <v>18</v>
      </c>
      <c r="E199" s="117"/>
      <c r="F199" s="118">
        <v>585</v>
      </c>
      <c r="G199" s="100">
        <v>584.92</v>
      </c>
    </row>
    <row r="200" spans="1:7" ht="14.25">
      <c r="A200" s="106"/>
      <c r="B200" s="106"/>
      <c r="C200" s="92">
        <v>4309</v>
      </c>
      <c r="D200" s="93" t="s">
        <v>18</v>
      </c>
      <c r="E200" s="117"/>
      <c r="F200" s="118">
        <v>195</v>
      </c>
      <c r="G200" s="100">
        <v>195.08</v>
      </c>
    </row>
    <row r="201" spans="1:7" ht="14.25">
      <c r="A201" s="106"/>
      <c r="B201" s="106"/>
      <c r="C201" s="92">
        <v>4350</v>
      </c>
      <c r="D201" s="93" t="s">
        <v>48</v>
      </c>
      <c r="E201" s="117"/>
      <c r="F201" s="118">
        <v>5000</v>
      </c>
      <c r="G201" s="100">
        <v>2969.38</v>
      </c>
    </row>
    <row r="202" spans="1:7" ht="24.75" customHeight="1">
      <c r="A202" s="106"/>
      <c r="B202" s="106"/>
      <c r="C202" s="92">
        <v>4370</v>
      </c>
      <c r="D202" s="93" t="s">
        <v>263</v>
      </c>
      <c r="E202" s="117"/>
      <c r="F202" s="118">
        <v>14500</v>
      </c>
      <c r="G202" s="100">
        <v>10623.03</v>
      </c>
    </row>
    <row r="203" spans="1:7" ht="14.25">
      <c r="A203" s="106"/>
      <c r="B203" s="106"/>
      <c r="C203" s="92">
        <v>4410</v>
      </c>
      <c r="D203" s="93" t="s">
        <v>44</v>
      </c>
      <c r="E203" s="117"/>
      <c r="F203" s="118">
        <v>12000</v>
      </c>
      <c r="G203" s="100">
        <v>9731.98</v>
      </c>
    </row>
    <row r="204" spans="1:7" ht="14.25">
      <c r="A204" s="106"/>
      <c r="B204" s="106"/>
      <c r="C204" s="92">
        <v>4418</v>
      </c>
      <c r="D204" s="93" t="s">
        <v>44</v>
      </c>
      <c r="E204" s="117"/>
      <c r="F204" s="118">
        <v>713</v>
      </c>
      <c r="G204" s="100">
        <v>535.43</v>
      </c>
    </row>
    <row r="205" spans="1:7" ht="14.25">
      <c r="A205" s="106"/>
      <c r="B205" s="106"/>
      <c r="C205" s="92">
        <v>4419</v>
      </c>
      <c r="D205" s="93" t="s">
        <v>44</v>
      </c>
      <c r="E205" s="117"/>
      <c r="F205" s="118">
        <v>237</v>
      </c>
      <c r="G205" s="100">
        <v>178.58</v>
      </c>
    </row>
    <row r="206" spans="1:7" ht="14.25">
      <c r="A206" s="106"/>
      <c r="B206" s="106"/>
      <c r="C206" s="92">
        <v>4430</v>
      </c>
      <c r="D206" s="93" t="s">
        <v>70</v>
      </c>
      <c r="E206" s="117"/>
      <c r="F206" s="118">
        <v>12260</v>
      </c>
      <c r="G206" s="100">
        <v>7765.91</v>
      </c>
    </row>
    <row r="207" spans="1:7" ht="15" customHeight="1">
      <c r="A207" s="106"/>
      <c r="B207" s="106"/>
      <c r="C207" s="92">
        <v>4440</v>
      </c>
      <c r="D207" s="93" t="s">
        <v>71</v>
      </c>
      <c r="E207" s="117"/>
      <c r="F207" s="118">
        <v>190939</v>
      </c>
      <c r="G207" s="100">
        <v>189338</v>
      </c>
    </row>
    <row r="208" spans="1:7" ht="28.5">
      <c r="A208" s="106"/>
      <c r="B208" s="106"/>
      <c r="C208" s="92">
        <v>4700</v>
      </c>
      <c r="D208" s="93" t="s">
        <v>267</v>
      </c>
      <c r="E208" s="117"/>
      <c r="F208" s="118">
        <v>2500</v>
      </c>
      <c r="G208" s="100">
        <v>1110</v>
      </c>
    </row>
    <row r="209" spans="1:7" ht="26.25" customHeight="1">
      <c r="A209" s="106"/>
      <c r="B209" s="106"/>
      <c r="C209" s="92">
        <v>4740</v>
      </c>
      <c r="D209" s="93" t="s">
        <v>265</v>
      </c>
      <c r="E209" s="117"/>
      <c r="F209" s="118">
        <v>2750</v>
      </c>
      <c r="G209" s="100">
        <v>1724.86</v>
      </c>
    </row>
    <row r="210" spans="1:7" ht="30" customHeight="1">
      <c r="A210" s="106"/>
      <c r="B210" s="106"/>
      <c r="C210" s="92">
        <v>4750</v>
      </c>
      <c r="D210" s="93" t="s">
        <v>266</v>
      </c>
      <c r="E210" s="117"/>
      <c r="F210" s="118">
        <v>14400</v>
      </c>
      <c r="G210" s="100">
        <v>8513.44</v>
      </c>
    </row>
    <row r="211" spans="1:7" ht="15" customHeight="1">
      <c r="A211" s="106"/>
      <c r="B211" s="106"/>
      <c r="C211" s="92">
        <v>6050</v>
      </c>
      <c r="D211" s="93" t="s">
        <v>10</v>
      </c>
      <c r="E211" s="117"/>
      <c r="F211" s="118">
        <v>49500</v>
      </c>
      <c r="G211" s="100">
        <v>48997.49</v>
      </c>
    </row>
    <row r="212" spans="1:7" ht="14.25" customHeight="1">
      <c r="A212" s="106"/>
      <c r="B212" s="77">
        <v>80103</v>
      </c>
      <c r="C212" s="92"/>
      <c r="D212" s="97" t="s">
        <v>72</v>
      </c>
      <c r="E212" s="119"/>
      <c r="F212" s="120">
        <f>F213+F214+F215+F216+F217+F218+F219+F220+F222+F223+F224</f>
        <v>372199</v>
      </c>
      <c r="G212" s="120">
        <f>G213+G214+G215+G216+G217+G218+G219+G220+G222+G223+G224</f>
        <v>344750.63000000006</v>
      </c>
    </row>
    <row r="213" spans="1:7" ht="13.5" customHeight="1">
      <c r="A213" s="106"/>
      <c r="B213" s="106"/>
      <c r="C213" s="92">
        <v>3020</v>
      </c>
      <c r="D213" s="93" t="s">
        <v>73</v>
      </c>
      <c r="E213" s="117"/>
      <c r="F213" s="118">
        <v>26982</v>
      </c>
      <c r="G213" s="100">
        <v>25575.79</v>
      </c>
    </row>
    <row r="214" spans="1:7" ht="14.25">
      <c r="A214" s="106"/>
      <c r="B214" s="106"/>
      <c r="C214" s="92">
        <v>4010</v>
      </c>
      <c r="D214" s="93" t="s">
        <v>37</v>
      </c>
      <c r="E214" s="117"/>
      <c r="F214" s="118">
        <v>244348</v>
      </c>
      <c r="G214" s="100">
        <v>230710.48</v>
      </c>
    </row>
    <row r="215" spans="1:7" ht="14.25">
      <c r="A215" s="106"/>
      <c r="B215" s="106"/>
      <c r="C215" s="92">
        <v>4040</v>
      </c>
      <c r="D215" s="93" t="s">
        <v>38</v>
      </c>
      <c r="E215" s="117"/>
      <c r="F215" s="118">
        <v>19648</v>
      </c>
      <c r="G215" s="100">
        <v>18241.53</v>
      </c>
    </row>
    <row r="216" spans="1:7" ht="14.25">
      <c r="A216" s="106"/>
      <c r="B216" s="106"/>
      <c r="C216" s="92">
        <v>4110</v>
      </c>
      <c r="D216" s="93" t="s">
        <v>39</v>
      </c>
      <c r="E216" s="117"/>
      <c r="F216" s="118">
        <v>50927</v>
      </c>
      <c r="G216" s="100">
        <v>46701.27</v>
      </c>
    </row>
    <row r="217" spans="1:7" ht="14.25">
      <c r="A217" s="106"/>
      <c r="B217" s="106"/>
      <c r="C217" s="92">
        <v>4120</v>
      </c>
      <c r="D217" s="93" t="s">
        <v>40</v>
      </c>
      <c r="E217" s="117"/>
      <c r="F217" s="118">
        <v>7148</v>
      </c>
      <c r="G217" s="100">
        <v>6553.17</v>
      </c>
    </row>
    <row r="218" spans="1:7" ht="14.25">
      <c r="A218" s="106"/>
      <c r="B218" s="106"/>
      <c r="C218" s="92">
        <v>4210</v>
      </c>
      <c r="D218" s="93" t="s">
        <v>14</v>
      </c>
      <c r="E218" s="117"/>
      <c r="F218" s="118">
        <v>1550</v>
      </c>
      <c r="G218" s="100">
        <v>0</v>
      </c>
    </row>
    <row r="219" spans="1:7" ht="11.25" customHeight="1">
      <c r="A219" s="106"/>
      <c r="B219" s="106"/>
      <c r="C219" s="92">
        <v>4240</v>
      </c>
      <c r="D219" s="93" t="s">
        <v>69</v>
      </c>
      <c r="E219" s="117"/>
      <c r="F219" s="118">
        <v>5000</v>
      </c>
      <c r="G219" s="100">
        <v>1819.39</v>
      </c>
    </row>
    <row r="220" spans="1:7" ht="12.75" customHeight="1" hidden="1">
      <c r="A220" s="106"/>
      <c r="B220" s="106"/>
      <c r="C220" s="92"/>
      <c r="D220" s="93"/>
      <c r="E220" s="117"/>
      <c r="F220" s="118"/>
      <c r="G220" s="100"/>
    </row>
    <row r="221" spans="1:7" ht="12.75" customHeight="1" hidden="1">
      <c r="A221" s="106"/>
      <c r="B221" s="106"/>
      <c r="C221" s="92"/>
      <c r="D221" s="93"/>
      <c r="E221" s="117"/>
      <c r="F221" s="118"/>
      <c r="G221" s="100"/>
    </row>
    <row r="222" spans="1:7" ht="14.25">
      <c r="A222" s="106"/>
      <c r="B222" s="106"/>
      <c r="C222" s="92">
        <v>4300</v>
      </c>
      <c r="D222" s="93" t="s">
        <v>18</v>
      </c>
      <c r="E222" s="117"/>
      <c r="F222" s="118">
        <v>1200</v>
      </c>
      <c r="G222" s="100">
        <v>342</v>
      </c>
    </row>
    <row r="223" spans="1:7" ht="14.25">
      <c r="A223" s="106"/>
      <c r="B223" s="106"/>
      <c r="C223" s="92">
        <v>4410</v>
      </c>
      <c r="D223" s="121" t="s">
        <v>44</v>
      </c>
      <c r="E223" s="117"/>
      <c r="F223" s="118">
        <v>530</v>
      </c>
      <c r="G223" s="100">
        <v>0</v>
      </c>
    </row>
    <row r="224" spans="1:7" ht="15.75" customHeight="1">
      <c r="A224" s="106"/>
      <c r="B224" s="106"/>
      <c r="C224" s="92">
        <v>4440</v>
      </c>
      <c r="D224" s="93" t="s">
        <v>71</v>
      </c>
      <c r="E224" s="117"/>
      <c r="F224" s="118">
        <v>14866</v>
      </c>
      <c r="G224" s="100">
        <v>14807</v>
      </c>
    </row>
    <row r="225" spans="1:7" ht="15">
      <c r="A225" s="107"/>
      <c r="B225" s="77">
        <v>80110</v>
      </c>
      <c r="C225" s="77"/>
      <c r="D225" s="97" t="s">
        <v>74</v>
      </c>
      <c r="E225" s="119"/>
      <c r="F225" s="120">
        <f>SUM(F226:F263)</f>
        <v>2521226</v>
      </c>
      <c r="G225" s="120">
        <f>SUM(G226:G263)</f>
        <v>2332140.47</v>
      </c>
    </row>
    <row r="226" spans="1:7" ht="15.75" customHeight="1">
      <c r="A226" s="106"/>
      <c r="B226" s="92"/>
      <c r="C226" s="92">
        <v>3020</v>
      </c>
      <c r="D226" s="93" t="s">
        <v>68</v>
      </c>
      <c r="E226" s="117"/>
      <c r="F226" s="118">
        <v>148552</v>
      </c>
      <c r="G226" s="100">
        <v>146920.8</v>
      </c>
    </row>
    <row r="227" spans="1:7" ht="14.25">
      <c r="A227" s="106"/>
      <c r="B227" s="92"/>
      <c r="C227" s="92">
        <v>4010</v>
      </c>
      <c r="D227" s="93" t="s">
        <v>37</v>
      </c>
      <c r="E227" s="117"/>
      <c r="F227" s="118">
        <v>1551143</v>
      </c>
      <c r="G227" s="100">
        <v>1478853.22</v>
      </c>
    </row>
    <row r="228" spans="1:7" ht="14.25">
      <c r="A228" s="106"/>
      <c r="B228" s="92"/>
      <c r="C228" s="92">
        <v>4040</v>
      </c>
      <c r="D228" s="93" t="s">
        <v>38</v>
      </c>
      <c r="E228" s="117"/>
      <c r="F228" s="118">
        <v>113008</v>
      </c>
      <c r="G228" s="100">
        <v>100633.54</v>
      </c>
    </row>
    <row r="229" spans="1:7" ht="14.25">
      <c r="A229" s="106"/>
      <c r="B229" s="92"/>
      <c r="C229" s="92">
        <v>4110</v>
      </c>
      <c r="D229" s="93" t="s">
        <v>39</v>
      </c>
      <c r="E229" s="117"/>
      <c r="F229" s="118">
        <v>315256</v>
      </c>
      <c r="G229" s="100">
        <v>283480.14</v>
      </c>
    </row>
    <row r="230" spans="1:7" ht="14.25" hidden="1">
      <c r="A230" s="106"/>
      <c r="B230" s="92"/>
      <c r="C230" s="92"/>
      <c r="D230" s="93"/>
      <c r="E230" s="117"/>
      <c r="F230" s="118"/>
      <c r="G230" s="100"/>
    </row>
    <row r="231" spans="1:7" ht="14.25" hidden="1">
      <c r="A231" s="106"/>
      <c r="B231" s="92"/>
      <c r="C231" s="92"/>
      <c r="D231" s="93"/>
      <c r="E231" s="117"/>
      <c r="F231" s="118"/>
      <c r="G231" s="100"/>
    </row>
    <row r="232" spans="1:7" ht="14.25">
      <c r="A232" s="92"/>
      <c r="B232" s="92"/>
      <c r="C232" s="92">
        <v>4120</v>
      </c>
      <c r="D232" s="93" t="s">
        <v>40</v>
      </c>
      <c r="E232" s="117"/>
      <c r="F232" s="118">
        <v>44237</v>
      </c>
      <c r="G232" s="100">
        <v>39754.84</v>
      </c>
    </row>
    <row r="233" spans="1:7" ht="14.25" hidden="1">
      <c r="A233" s="92"/>
      <c r="B233" s="92"/>
      <c r="C233" s="92"/>
      <c r="D233" s="93"/>
      <c r="E233" s="117"/>
      <c r="F233" s="118"/>
      <c r="G233" s="100"/>
    </row>
    <row r="234" spans="1:7" ht="14.25" hidden="1">
      <c r="A234" s="92"/>
      <c r="B234" s="92"/>
      <c r="C234" s="92"/>
      <c r="D234" s="93"/>
      <c r="E234" s="117"/>
      <c r="F234" s="118"/>
      <c r="G234" s="100"/>
    </row>
    <row r="235" spans="1:7" ht="14.25">
      <c r="A235" s="92"/>
      <c r="B235" s="92"/>
      <c r="C235" s="92">
        <v>4170</v>
      </c>
      <c r="D235" s="93" t="s">
        <v>28</v>
      </c>
      <c r="E235" s="117"/>
      <c r="F235" s="118">
        <v>3000</v>
      </c>
      <c r="G235" s="100">
        <v>0</v>
      </c>
    </row>
    <row r="236" spans="1:7" ht="14.25" hidden="1">
      <c r="A236" s="92"/>
      <c r="B236" s="92"/>
      <c r="C236" s="92"/>
      <c r="D236" s="93"/>
      <c r="E236" s="117"/>
      <c r="F236" s="118"/>
      <c r="G236" s="100"/>
    </row>
    <row r="237" spans="1:7" ht="14.25" hidden="1">
      <c r="A237" s="92"/>
      <c r="B237" s="92"/>
      <c r="C237" s="92"/>
      <c r="D237" s="93"/>
      <c r="E237" s="117"/>
      <c r="F237" s="118"/>
      <c r="G237" s="100"/>
    </row>
    <row r="238" spans="1:7" ht="14.25">
      <c r="A238" s="92"/>
      <c r="B238" s="92"/>
      <c r="C238" s="92">
        <v>4210</v>
      </c>
      <c r="D238" s="93" t="s">
        <v>14</v>
      </c>
      <c r="E238" s="117"/>
      <c r="F238" s="118">
        <v>128680</v>
      </c>
      <c r="G238" s="100">
        <v>98776.6</v>
      </c>
    </row>
    <row r="239" spans="1:7" ht="14.25" hidden="1">
      <c r="A239" s="92"/>
      <c r="B239" s="92"/>
      <c r="C239" s="92"/>
      <c r="D239" s="93"/>
      <c r="E239" s="117"/>
      <c r="F239" s="118"/>
      <c r="G239" s="100"/>
    </row>
    <row r="240" spans="1:7" ht="14.25" hidden="1">
      <c r="A240" s="92"/>
      <c r="B240" s="92"/>
      <c r="C240" s="92"/>
      <c r="D240" s="93"/>
      <c r="E240" s="117"/>
      <c r="F240" s="118"/>
      <c r="G240" s="100"/>
    </row>
    <row r="241" spans="1:7" ht="12" customHeight="1">
      <c r="A241" s="92"/>
      <c r="B241" s="92"/>
      <c r="C241" s="92">
        <v>4240</v>
      </c>
      <c r="D241" s="93" t="s">
        <v>69</v>
      </c>
      <c r="E241" s="117"/>
      <c r="F241" s="118">
        <v>10000</v>
      </c>
      <c r="G241" s="100">
        <v>6876.71</v>
      </c>
    </row>
    <row r="242" spans="1:7" ht="14.25" customHeight="1" hidden="1">
      <c r="A242" s="92"/>
      <c r="B242" s="92"/>
      <c r="C242" s="92"/>
      <c r="D242" s="93"/>
      <c r="E242" s="117"/>
      <c r="F242" s="118"/>
      <c r="G242" s="100"/>
    </row>
    <row r="243" spans="1:7" ht="13.5" customHeight="1" hidden="1">
      <c r="A243" s="92"/>
      <c r="B243" s="92"/>
      <c r="C243" s="92"/>
      <c r="D243" s="93"/>
      <c r="E243" s="117"/>
      <c r="F243" s="118"/>
      <c r="G243" s="100"/>
    </row>
    <row r="244" spans="1:7" ht="14.25">
      <c r="A244" s="92"/>
      <c r="B244" s="92"/>
      <c r="C244" s="92">
        <v>4260</v>
      </c>
      <c r="D244" s="93" t="s">
        <v>29</v>
      </c>
      <c r="E244" s="117"/>
      <c r="F244" s="118">
        <v>24500</v>
      </c>
      <c r="G244" s="100">
        <v>20868.19</v>
      </c>
    </row>
    <row r="245" spans="1:7" ht="12.75" customHeight="1" hidden="1">
      <c r="A245" s="92"/>
      <c r="B245" s="92"/>
      <c r="C245" s="92"/>
      <c r="D245" s="93"/>
      <c r="E245" s="117"/>
      <c r="F245" s="118"/>
      <c r="G245" s="100"/>
    </row>
    <row r="246" spans="1:7" ht="12.75" customHeight="1" hidden="1">
      <c r="A246" s="92"/>
      <c r="B246" s="92"/>
      <c r="C246" s="92"/>
      <c r="D246" s="93"/>
      <c r="E246" s="117"/>
      <c r="F246" s="118"/>
      <c r="G246" s="100"/>
    </row>
    <row r="247" spans="1:7" ht="14.25">
      <c r="A247" s="92"/>
      <c r="B247" s="92"/>
      <c r="C247" s="92">
        <v>4270</v>
      </c>
      <c r="D247" s="93" t="s">
        <v>23</v>
      </c>
      <c r="E247" s="117"/>
      <c r="F247" s="118">
        <v>15000</v>
      </c>
      <c r="G247" s="100">
        <v>6780.34</v>
      </c>
    </row>
    <row r="248" spans="1:7" ht="14.25">
      <c r="A248" s="92"/>
      <c r="B248" s="92"/>
      <c r="C248" s="92">
        <v>4300</v>
      </c>
      <c r="D248" s="93" t="s">
        <v>18</v>
      </c>
      <c r="E248" s="117"/>
      <c r="F248" s="118">
        <v>18704</v>
      </c>
      <c r="G248" s="100">
        <v>18618.47</v>
      </c>
    </row>
    <row r="249" spans="1:7" ht="14.25" hidden="1">
      <c r="A249" s="92"/>
      <c r="B249" s="92"/>
      <c r="C249" s="92"/>
      <c r="D249" s="93"/>
      <c r="E249" s="117"/>
      <c r="F249" s="118"/>
      <c r="G249" s="100"/>
    </row>
    <row r="250" spans="1:7" ht="14.25" hidden="1">
      <c r="A250" s="92"/>
      <c r="B250" s="92"/>
      <c r="C250" s="92"/>
      <c r="D250" s="93"/>
      <c r="E250" s="117"/>
      <c r="F250" s="118"/>
      <c r="G250" s="100"/>
    </row>
    <row r="251" spans="1:7" ht="14.25">
      <c r="A251" s="92"/>
      <c r="B251" s="92"/>
      <c r="C251" s="92">
        <v>4350</v>
      </c>
      <c r="D251" s="93" t="s">
        <v>48</v>
      </c>
      <c r="E251" s="117"/>
      <c r="F251" s="118">
        <v>2000</v>
      </c>
      <c r="G251" s="100">
        <v>1449.36</v>
      </c>
    </row>
    <row r="252" spans="1:7" ht="24.75" customHeight="1">
      <c r="A252" s="92"/>
      <c r="B252" s="92"/>
      <c r="C252" s="92">
        <v>4360</v>
      </c>
      <c r="D252" s="93" t="s">
        <v>262</v>
      </c>
      <c r="E252" s="117"/>
      <c r="F252" s="118">
        <v>1800</v>
      </c>
      <c r="G252" s="100">
        <v>1515.2</v>
      </c>
    </row>
    <row r="253" spans="1:7" ht="26.25" customHeight="1">
      <c r="A253" s="92"/>
      <c r="B253" s="92"/>
      <c r="C253" s="92">
        <v>4370</v>
      </c>
      <c r="D253" s="93" t="s">
        <v>263</v>
      </c>
      <c r="E253" s="117"/>
      <c r="F253" s="118">
        <v>3500</v>
      </c>
      <c r="G253" s="100">
        <v>2420.48</v>
      </c>
    </row>
    <row r="254" spans="1:7" ht="14.25">
      <c r="A254" s="92"/>
      <c r="B254" s="92"/>
      <c r="C254" s="92">
        <v>4410</v>
      </c>
      <c r="D254" s="93" t="s">
        <v>44</v>
      </c>
      <c r="E254" s="117"/>
      <c r="F254" s="118">
        <v>7000</v>
      </c>
      <c r="G254" s="100">
        <v>5270.37</v>
      </c>
    </row>
    <row r="255" spans="1:7" ht="12.75" customHeight="1" hidden="1">
      <c r="A255" s="92"/>
      <c r="B255" s="92"/>
      <c r="C255" s="92"/>
      <c r="D255" s="93"/>
      <c r="E255" s="117"/>
      <c r="F255" s="118"/>
      <c r="G255" s="100"/>
    </row>
    <row r="256" spans="1:7" ht="12.75" customHeight="1" hidden="1">
      <c r="A256" s="92"/>
      <c r="B256" s="92"/>
      <c r="C256" s="92"/>
      <c r="D256" s="93"/>
      <c r="E256" s="117"/>
      <c r="F256" s="118"/>
      <c r="G256" s="100"/>
    </row>
    <row r="257" spans="1:7" ht="14.25">
      <c r="A257" s="92"/>
      <c r="B257" s="92"/>
      <c r="C257" s="92">
        <v>4420</v>
      </c>
      <c r="D257" s="93" t="s">
        <v>49</v>
      </c>
      <c r="E257" s="117"/>
      <c r="F257" s="118">
        <v>0</v>
      </c>
      <c r="G257" s="100">
        <v>0</v>
      </c>
    </row>
    <row r="258" spans="1:7" ht="14.25">
      <c r="A258" s="92"/>
      <c r="B258" s="92"/>
      <c r="C258" s="92">
        <v>4430</v>
      </c>
      <c r="D258" s="93" t="s">
        <v>75</v>
      </c>
      <c r="E258" s="117"/>
      <c r="F258" s="118">
        <v>4700</v>
      </c>
      <c r="G258" s="100">
        <v>2989</v>
      </c>
    </row>
    <row r="259" spans="1:7" ht="12.75" customHeight="1">
      <c r="A259" s="92"/>
      <c r="B259" s="92"/>
      <c r="C259" s="92">
        <v>4440</v>
      </c>
      <c r="D259" s="93" t="s">
        <v>71</v>
      </c>
      <c r="E259" s="117"/>
      <c r="F259" s="118">
        <v>101946</v>
      </c>
      <c r="G259" s="100">
        <v>97568</v>
      </c>
    </row>
    <row r="260" spans="1:7" ht="28.5">
      <c r="A260" s="92"/>
      <c r="B260" s="92"/>
      <c r="C260" s="92">
        <v>4700</v>
      </c>
      <c r="D260" s="93" t="s">
        <v>267</v>
      </c>
      <c r="E260" s="117"/>
      <c r="F260" s="118">
        <v>1200</v>
      </c>
      <c r="G260" s="100">
        <v>210</v>
      </c>
    </row>
    <row r="261" spans="1:7" ht="25.5" customHeight="1">
      <c r="A261" s="92"/>
      <c r="B261" s="92"/>
      <c r="C261" s="92">
        <v>4740</v>
      </c>
      <c r="D261" s="93" t="s">
        <v>265</v>
      </c>
      <c r="E261" s="117"/>
      <c r="F261" s="118">
        <v>2000</v>
      </c>
      <c r="G261" s="100">
        <v>1462.82</v>
      </c>
    </row>
    <row r="262" spans="1:7" ht="12.75" customHeight="1">
      <c r="A262" s="92"/>
      <c r="B262" s="92"/>
      <c r="C262" s="92">
        <v>4750</v>
      </c>
      <c r="D262" s="93" t="s">
        <v>266</v>
      </c>
      <c r="E262" s="117"/>
      <c r="F262" s="118">
        <v>12000</v>
      </c>
      <c r="G262" s="100">
        <v>5042.39</v>
      </c>
    </row>
    <row r="263" spans="1:7" ht="12.75" customHeight="1">
      <c r="A263" s="92"/>
      <c r="B263" s="92"/>
      <c r="C263" s="92">
        <v>6050</v>
      </c>
      <c r="D263" s="93" t="s">
        <v>10</v>
      </c>
      <c r="E263" s="117"/>
      <c r="F263" s="118">
        <v>13000</v>
      </c>
      <c r="G263" s="100">
        <v>12650</v>
      </c>
    </row>
    <row r="264" spans="1:7" ht="15">
      <c r="A264" s="77"/>
      <c r="B264" s="77">
        <v>80113</v>
      </c>
      <c r="C264" s="77"/>
      <c r="D264" s="97" t="s">
        <v>76</v>
      </c>
      <c r="E264" s="119"/>
      <c r="F264" s="120">
        <f>F265</f>
        <v>657000</v>
      </c>
      <c r="G264" s="120">
        <f>G265</f>
        <v>636619.74</v>
      </c>
    </row>
    <row r="265" spans="1:7" ht="14.25">
      <c r="A265" s="92"/>
      <c r="B265" s="92"/>
      <c r="C265" s="92">
        <v>4300</v>
      </c>
      <c r="D265" s="93" t="s">
        <v>18</v>
      </c>
      <c r="E265" s="117"/>
      <c r="F265" s="118">
        <v>657000</v>
      </c>
      <c r="G265" s="100">
        <v>636619.74</v>
      </c>
    </row>
    <row r="266" spans="1:7" ht="18" customHeight="1">
      <c r="A266" s="77"/>
      <c r="B266" s="77">
        <v>80114</v>
      </c>
      <c r="C266" s="77"/>
      <c r="D266" s="97" t="s">
        <v>77</v>
      </c>
      <c r="E266" s="119"/>
      <c r="F266" s="120">
        <f>SUM(F267:F283)</f>
        <v>331498</v>
      </c>
      <c r="G266" s="120">
        <f>SUM(G267:G283)</f>
        <v>294654.74000000005</v>
      </c>
    </row>
    <row r="267" spans="1:7" ht="14.25">
      <c r="A267" s="92"/>
      <c r="B267" s="92"/>
      <c r="C267" s="92">
        <v>4010</v>
      </c>
      <c r="D267" s="93" t="s">
        <v>37</v>
      </c>
      <c r="E267" s="117"/>
      <c r="F267" s="118">
        <v>203116</v>
      </c>
      <c r="G267" s="100">
        <v>197084.03</v>
      </c>
    </row>
    <row r="268" spans="1:7" ht="14.25">
      <c r="A268" s="92"/>
      <c r="B268" s="92"/>
      <c r="C268" s="92">
        <v>4040</v>
      </c>
      <c r="D268" s="93" t="s">
        <v>38</v>
      </c>
      <c r="E268" s="117"/>
      <c r="F268" s="118">
        <v>15247</v>
      </c>
      <c r="G268" s="100">
        <v>8059.93</v>
      </c>
    </row>
    <row r="269" spans="1:7" ht="14.25">
      <c r="A269" s="92"/>
      <c r="B269" s="92"/>
      <c r="C269" s="92">
        <v>4110</v>
      </c>
      <c r="D269" s="93" t="s">
        <v>39</v>
      </c>
      <c r="E269" s="117"/>
      <c r="F269" s="118">
        <v>38301</v>
      </c>
      <c r="G269" s="100">
        <v>34740.55</v>
      </c>
    </row>
    <row r="270" spans="1:7" ht="14.25">
      <c r="A270" s="92"/>
      <c r="B270" s="92"/>
      <c r="C270" s="92">
        <v>4120</v>
      </c>
      <c r="D270" s="93" t="s">
        <v>40</v>
      </c>
      <c r="E270" s="117"/>
      <c r="F270" s="118">
        <v>5374</v>
      </c>
      <c r="G270" s="100">
        <v>5365.79</v>
      </c>
    </row>
    <row r="271" spans="1:7" ht="14.25">
      <c r="A271" s="92"/>
      <c r="B271" s="92"/>
      <c r="C271" s="92">
        <v>4170</v>
      </c>
      <c r="D271" s="93" t="s">
        <v>28</v>
      </c>
      <c r="E271" s="117"/>
      <c r="F271" s="118">
        <v>1120</v>
      </c>
      <c r="G271" s="100">
        <v>0</v>
      </c>
    </row>
    <row r="272" spans="1:7" ht="14.25">
      <c r="A272" s="92"/>
      <c r="B272" s="92"/>
      <c r="C272" s="92">
        <v>4210</v>
      </c>
      <c r="D272" s="93" t="s">
        <v>14</v>
      </c>
      <c r="E272" s="117"/>
      <c r="F272" s="118">
        <v>15000</v>
      </c>
      <c r="G272" s="100">
        <v>12859.61</v>
      </c>
    </row>
    <row r="273" spans="1:7" ht="14.25">
      <c r="A273" s="92"/>
      <c r="B273" s="92"/>
      <c r="C273" s="92">
        <v>4270</v>
      </c>
      <c r="D273" s="93" t="s">
        <v>23</v>
      </c>
      <c r="E273" s="117"/>
      <c r="F273" s="118">
        <v>3000</v>
      </c>
      <c r="G273" s="100">
        <v>0</v>
      </c>
    </row>
    <row r="274" spans="1:7" ht="14.25">
      <c r="A274" s="92"/>
      <c r="B274" s="92"/>
      <c r="C274" s="92">
        <v>4300</v>
      </c>
      <c r="D274" s="93" t="s">
        <v>18</v>
      </c>
      <c r="E274" s="117"/>
      <c r="F274" s="118">
        <v>16320</v>
      </c>
      <c r="G274" s="100">
        <v>8769.52</v>
      </c>
    </row>
    <row r="275" spans="1:7" ht="14.25" hidden="1">
      <c r="A275" s="92"/>
      <c r="B275" s="92"/>
      <c r="C275" s="92"/>
      <c r="D275" s="93"/>
      <c r="E275" s="117"/>
      <c r="F275" s="118"/>
      <c r="G275" s="100"/>
    </row>
    <row r="276" spans="1:7" ht="24.75" customHeight="1">
      <c r="A276" s="92"/>
      <c r="B276" s="92"/>
      <c r="C276" s="92">
        <v>4370</v>
      </c>
      <c r="D276" s="93" t="s">
        <v>263</v>
      </c>
      <c r="E276" s="117"/>
      <c r="F276" s="118">
        <v>5500</v>
      </c>
      <c r="G276" s="100">
        <v>4214.19</v>
      </c>
    </row>
    <row r="277" spans="1:7" ht="14.25">
      <c r="A277" s="92"/>
      <c r="B277" s="92"/>
      <c r="C277" s="92">
        <v>4410</v>
      </c>
      <c r="D277" s="93" t="s">
        <v>44</v>
      </c>
      <c r="E277" s="117"/>
      <c r="F277" s="118">
        <v>6200</v>
      </c>
      <c r="G277" s="100">
        <v>6110.55</v>
      </c>
    </row>
    <row r="278" spans="1:7" ht="14.25">
      <c r="A278" s="92"/>
      <c r="B278" s="92"/>
      <c r="C278" s="92">
        <v>4430</v>
      </c>
      <c r="D278" s="93" t="s">
        <v>30</v>
      </c>
      <c r="E278" s="117"/>
      <c r="F278" s="118">
        <v>280</v>
      </c>
      <c r="G278" s="100">
        <v>121</v>
      </c>
    </row>
    <row r="279" spans="1:7" ht="16.5" customHeight="1">
      <c r="A279" s="92"/>
      <c r="B279" s="92"/>
      <c r="C279" s="92">
        <v>4440</v>
      </c>
      <c r="D279" s="93" t="s">
        <v>71</v>
      </c>
      <c r="E279" s="117"/>
      <c r="F279" s="118">
        <v>7040</v>
      </c>
      <c r="G279" s="100">
        <v>7040</v>
      </c>
    </row>
    <row r="280" spans="1:7" ht="28.5">
      <c r="A280" s="92"/>
      <c r="B280" s="92"/>
      <c r="C280" s="92">
        <v>4700</v>
      </c>
      <c r="D280" s="93" t="s">
        <v>267</v>
      </c>
      <c r="E280" s="117"/>
      <c r="F280" s="118">
        <v>2000</v>
      </c>
      <c r="G280" s="100">
        <v>1515.4</v>
      </c>
    </row>
    <row r="281" spans="1:7" ht="27.75" customHeight="1">
      <c r="A281" s="92"/>
      <c r="B281" s="92"/>
      <c r="C281" s="92">
        <v>4740</v>
      </c>
      <c r="D281" s="93" t="s">
        <v>265</v>
      </c>
      <c r="E281" s="117"/>
      <c r="F281" s="118">
        <v>3000</v>
      </c>
      <c r="G281" s="100">
        <v>1524.11</v>
      </c>
    </row>
    <row r="282" spans="1:7" ht="14.25" customHeight="1">
      <c r="A282" s="92"/>
      <c r="B282" s="92"/>
      <c r="C282" s="92">
        <v>4750</v>
      </c>
      <c r="D282" s="93" t="s">
        <v>266</v>
      </c>
      <c r="E282" s="117"/>
      <c r="F282" s="118">
        <v>5000</v>
      </c>
      <c r="G282" s="100">
        <v>2428.62</v>
      </c>
    </row>
    <row r="283" spans="1:7" ht="12" customHeight="1">
      <c r="A283" s="92"/>
      <c r="B283" s="92"/>
      <c r="C283" s="92">
        <v>6060</v>
      </c>
      <c r="D283" s="93" t="s">
        <v>24</v>
      </c>
      <c r="E283" s="117"/>
      <c r="F283" s="118">
        <v>5000</v>
      </c>
      <c r="G283" s="100">
        <v>4821.44</v>
      </c>
    </row>
    <row r="284" spans="1:7" ht="13.5" customHeight="1">
      <c r="A284" s="77"/>
      <c r="B284" s="77">
        <v>80146</v>
      </c>
      <c r="C284" s="77"/>
      <c r="D284" s="97" t="s">
        <v>78</v>
      </c>
      <c r="E284" s="119"/>
      <c r="F284" s="120">
        <f>F285+F287</f>
        <v>43678</v>
      </c>
      <c r="G284" s="120">
        <f>G285+G287</f>
        <v>22262.08</v>
      </c>
    </row>
    <row r="285" spans="1:7" ht="14.25">
      <c r="A285" s="92"/>
      <c r="B285" s="92"/>
      <c r="C285" s="92">
        <v>4300</v>
      </c>
      <c r="D285" s="93" t="s">
        <v>18</v>
      </c>
      <c r="E285" s="117"/>
      <c r="F285" s="118">
        <v>29078</v>
      </c>
      <c r="G285" s="100">
        <v>15285</v>
      </c>
    </row>
    <row r="286" spans="1:7" ht="12.75" customHeight="1" hidden="1">
      <c r="A286" s="92"/>
      <c r="B286" s="92"/>
      <c r="C286" s="92"/>
      <c r="D286" s="93"/>
      <c r="E286" s="117"/>
      <c r="F286" s="118"/>
      <c r="G286" s="100"/>
    </row>
    <row r="287" spans="1:7" ht="19.5" customHeight="1">
      <c r="A287" s="92"/>
      <c r="B287" s="92"/>
      <c r="C287" s="92">
        <v>4700</v>
      </c>
      <c r="D287" s="93" t="s">
        <v>267</v>
      </c>
      <c r="E287" s="117"/>
      <c r="F287" s="118">
        <v>14600</v>
      </c>
      <c r="G287" s="100">
        <v>6977.08</v>
      </c>
    </row>
    <row r="288" spans="1:7" ht="15">
      <c r="A288" s="77"/>
      <c r="B288" s="77">
        <v>80195</v>
      </c>
      <c r="C288" s="77"/>
      <c r="D288" s="97" t="s">
        <v>17</v>
      </c>
      <c r="E288" s="119"/>
      <c r="F288" s="120">
        <f>SUM(F289:F294)</f>
        <v>367632</v>
      </c>
      <c r="G288" s="120">
        <f>SUM(G289:G294)</f>
        <v>364868.15</v>
      </c>
    </row>
    <row r="289" spans="1:7" ht="15">
      <c r="A289" s="77"/>
      <c r="B289" s="77"/>
      <c r="C289" s="92">
        <v>3030</v>
      </c>
      <c r="D289" s="93" t="s">
        <v>43</v>
      </c>
      <c r="E289" s="117"/>
      <c r="F289" s="118">
        <v>310102</v>
      </c>
      <c r="G289" s="100">
        <v>310102.28</v>
      </c>
    </row>
    <row r="290" spans="1:7" ht="15">
      <c r="A290" s="77"/>
      <c r="B290" s="77"/>
      <c r="C290" s="92">
        <v>4170</v>
      </c>
      <c r="D290" s="93" t="s">
        <v>28</v>
      </c>
      <c r="E290" s="117"/>
      <c r="F290" s="118">
        <v>200</v>
      </c>
      <c r="G290" s="100">
        <v>200</v>
      </c>
    </row>
    <row r="291" spans="1:7" ht="15">
      <c r="A291" s="77"/>
      <c r="B291" s="77"/>
      <c r="C291" s="92">
        <v>4210</v>
      </c>
      <c r="D291" s="93" t="s">
        <v>14</v>
      </c>
      <c r="E291" s="117"/>
      <c r="F291" s="118">
        <v>13365</v>
      </c>
      <c r="G291" s="100">
        <v>11680.67</v>
      </c>
    </row>
    <row r="292" spans="1:7" ht="15">
      <c r="A292" s="77"/>
      <c r="B292" s="77"/>
      <c r="C292" s="92">
        <v>4240</v>
      </c>
      <c r="D292" s="93" t="s">
        <v>69</v>
      </c>
      <c r="E292" s="117"/>
      <c r="F292" s="118">
        <v>2853</v>
      </c>
      <c r="G292" s="100">
        <v>2853</v>
      </c>
    </row>
    <row r="293" spans="1:7" ht="15">
      <c r="A293" s="77"/>
      <c r="B293" s="77"/>
      <c r="C293" s="92">
        <v>4300</v>
      </c>
      <c r="D293" s="93" t="s">
        <v>18</v>
      </c>
      <c r="E293" s="117"/>
      <c r="F293" s="118">
        <v>1784</v>
      </c>
      <c r="G293" s="100">
        <v>1781.2</v>
      </c>
    </row>
    <row r="294" spans="1:7" ht="14.25" customHeight="1">
      <c r="A294" s="92"/>
      <c r="B294" s="92"/>
      <c r="C294" s="92">
        <v>4440</v>
      </c>
      <c r="D294" s="93" t="s">
        <v>50</v>
      </c>
      <c r="E294" s="117"/>
      <c r="F294" s="118">
        <v>39328</v>
      </c>
      <c r="G294" s="100">
        <v>38251</v>
      </c>
    </row>
    <row r="295" spans="1:7" ht="15">
      <c r="A295" s="108">
        <v>851</v>
      </c>
      <c r="B295" s="104"/>
      <c r="C295" s="104"/>
      <c r="D295" s="82" t="s">
        <v>79</v>
      </c>
      <c r="E295" s="119"/>
      <c r="F295" s="122">
        <f>F304+F314+F296+F301</f>
        <v>504629</v>
      </c>
      <c r="G295" s="122">
        <f>G304+G314+G296+G301</f>
        <v>66558.7</v>
      </c>
    </row>
    <row r="296" spans="1:7" ht="15">
      <c r="A296" s="123"/>
      <c r="B296" s="123">
        <v>85121</v>
      </c>
      <c r="C296" s="124"/>
      <c r="D296" s="125" t="s">
        <v>80</v>
      </c>
      <c r="E296" s="119"/>
      <c r="F296" s="126">
        <f>F297+F299+F300</f>
        <v>372629</v>
      </c>
      <c r="G296" s="126">
        <f>G297+G299+G300</f>
        <v>11000</v>
      </c>
    </row>
    <row r="297" spans="1:7" ht="16.5" customHeight="1">
      <c r="A297" s="123"/>
      <c r="B297" s="123"/>
      <c r="C297" s="124">
        <v>6050</v>
      </c>
      <c r="D297" s="93" t="s">
        <v>10</v>
      </c>
      <c r="E297" s="117"/>
      <c r="F297" s="127">
        <v>372629</v>
      </c>
      <c r="G297" s="100">
        <v>11000</v>
      </c>
    </row>
    <row r="298" spans="1:7" ht="12.75" customHeight="1" hidden="1">
      <c r="A298" s="123"/>
      <c r="B298" s="124"/>
      <c r="C298" s="124"/>
      <c r="D298" s="93"/>
      <c r="E298" s="117"/>
      <c r="F298" s="127"/>
      <c r="G298" s="100"/>
    </row>
    <row r="299" spans="1:7" ht="13.5" customHeight="1" hidden="1">
      <c r="A299" s="123"/>
      <c r="B299" s="124"/>
      <c r="C299" s="124"/>
      <c r="D299" s="93"/>
      <c r="E299" s="117"/>
      <c r="F299" s="127"/>
      <c r="G299" s="100"/>
    </row>
    <row r="300" spans="1:7" ht="15" customHeight="1" hidden="1">
      <c r="A300" s="123"/>
      <c r="B300" s="124"/>
      <c r="C300" s="124"/>
      <c r="D300" s="93"/>
      <c r="E300" s="117"/>
      <c r="F300" s="127"/>
      <c r="G300" s="100"/>
    </row>
    <row r="301" spans="1:7" ht="15" customHeight="1">
      <c r="A301" s="123"/>
      <c r="B301" s="128">
        <v>85153</v>
      </c>
      <c r="C301" s="128"/>
      <c r="D301" s="109" t="s">
        <v>272</v>
      </c>
      <c r="E301" s="115"/>
      <c r="F301" s="129">
        <f>F302+F303</f>
        <v>26000</v>
      </c>
      <c r="G301" s="116">
        <f>G302+G303</f>
        <v>0</v>
      </c>
    </row>
    <row r="302" spans="1:7" ht="15" customHeight="1">
      <c r="A302" s="123"/>
      <c r="B302" s="128"/>
      <c r="C302" s="130">
        <v>4210</v>
      </c>
      <c r="D302" s="93" t="s">
        <v>14</v>
      </c>
      <c r="E302" s="131"/>
      <c r="F302" s="132">
        <v>16000</v>
      </c>
      <c r="G302" s="100">
        <v>0</v>
      </c>
    </row>
    <row r="303" spans="1:7" ht="15" customHeight="1">
      <c r="A303" s="123"/>
      <c r="B303" s="124"/>
      <c r="C303" s="130">
        <v>4300</v>
      </c>
      <c r="D303" s="93" t="s">
        <v>18</v>
      </c>
      <c r="E303" s="131"/>
      <c r="F303" s="132">
        <v>10000</v>
      </c>
      <c r="G303" s="100">
        <v>0</v>
      </c>
    </row>
    <row r="304" spans="1:7" ht="15">
      <c r="A304" s="77"/>
      <c r="B304" s="77">
        <v>85154</v>
      </c>
      <c r="C304" s="77"/>
      <c r="D304" s="97" t="s">
        <v>81</v>
      </c>
      <c r="E304" s="119"/>
      <c r="F304" s="120">
        <f>SUM(F306:F313)</f>
        <v>100000</v>
      </c>
      <c r="G304" s="120">
        <f>SUM(G306:G313)</f>
        <v>54215.7</v>
      </c>
    </row>
    <row r="305" spans="1:7" ht="12.75" customHeight="1" hidden="1">
      <c r="A305" s="92"/>
      <c r="B305" s="92"/>
      <c r="C305" s="92"/>
      <c r="D305" s="93"/>
      <c r="E305" s="117"/>
      <c r="F305" s="118"/>
      <c r="G305" s="100"/>
    </row>
    <row r="306" spans="1:7" ht="39" customHeight="1">
      <c r="A306" s="92"/>
      <c r="B306" s="92"/>
      <c r="C306" s="92">
        <v>2830</v>
      </c>
      <c r="D306" s="93" t="s">
        <v>82</v>
      </c>
      <c r="E306" s="117"/>
      <c r="F306" s="118">
        <v>35000</v>
      </c>
      <c r="G306" s="100">
        <v>29400</v>
      </c>
    </row>
    <row r="307" spans="1:7" ht="14.25">
      <c r="A307" s="92"/>
      <c r="B307" s="92"/>
      <c r="C307" s="92">
        <v>3030</v>
      </c>
      <c r="D307" s="93" t="s">
        <v>43</v>
      </c>
      <c r="E307" s="117"/>
      <c r="F307" s="118">
        <v>23000</v>
      </c>
      <c r="G307" s="100">
        <v>642.94</v>
      </c>
    </row>
    <row r="308" spans="1:7" ht="14.25">
      <c r="A308" s="92"/>
      <c r="B308" s="92"/>
      <c r="C308" s="92">
        <v>4170</v>
      </c>
      <c r="D308" s="93" t="s">
        <v>273</v>
      </c>
      <c r="E308" s="117"/>
      <c r="F308" s="118">
        <v>2100</v>
      </c>
      <c r="G308" s="100">
        <v>1967</v>
      </c>
    </row>
    <row r="309" spans="1:7" ht="14.25">
      <c r="A309" s="92"/>
      <c r="B309" s="92"/>
      <c r="C309" s="92">
        <v>4210</v>
      </c>
      <c r="D309" s="93" t="s">
        <v>14</v>
      </c>
      <c r="E309" s="117"/>
      <c r="F309" s="118">
        <v>18900</v>
      </c>
      <c r="G309" s="100">
        <v>8464.95</v>
      </c>
    </row>
    <row r="310" spans="1:7" ht="14.25">
      <c r="A310" s="92"/>
      <c r="B310" s="92"/>
      <c r="C310" s="92">
        <v>4300</v>
      </c>
      <c r="D310" s="93" t="s">
        <v>18</v>
      </c>
      <c r="E310" s="117"/>
      <c r="F310" s="118">
        <v>19200</v>
      </c>
      <c r="G310" s="100">
        <v>13444</v>
      </c>
    </row>
    <row r="311" spans="1:7" ht="14.25">
      <c r="A311" s="92"/>
      <c r="B311" s="92"/>
      <c r="C311" s="92">
        <v>4410</v>
      </c>
      <c r="D311" s="93" t="s">
        <v>44</v>
      </c>
      <c r="E311" s="117"/>
      <c r="F311" s="118">
        <v>1000</v>
      </c>
      <c r="G311" s="100">
        <v>36.09</v>
      </c>
    </row>
    <row r="312" spans="1:7" ht="14.25">
      <c r="A312" s="92"/>
      <c r="B312" s="92"/>
      <c r="C312" s="92">
        <v>4610</v>
      </c>
      <c r="D312" s="93" t="s">
        <v>45</v>
      </c>
      <c r="E312" s="117"/>
      <c r="F312" s="118">
        <v>600</v>
      </c>
      <c r="G312" s="100">
        <v>240</v>
      </c>
    </row>
    <row r="313" spans="1:7" ht="28.5">
      <c r="A313" s="92"/>
      <c r="B313" s="92"/>
      <c r="C313" s="92">
        <v>4740</v>
      </c>
      <c r="D313" s="93" t="s">
        <v>265</v>
      </c>
      <c r="E313" s="117"/>
      <c r="F313" s="118">
        <v>200</v>
      </c>
      <c r="G313" s="100">
        <v>20.72</v>
      </c>
    </row>
    <row r="314" spans="1:7" ht="15">
      <c r="A314" s="77"/>
      <c r="B314" s="77">
        <v>85195</v>
      </c>
      <c r="C314" s="77"/>
      <c r="D314" s="97" t="s">
        <v>17</v>
      </c>
      <c r="E314" s="119"/>
      <c r="F314" s="120">
        <f>F315</f>
        <v>6000</v>
      </c>
      <c r="G314" s="120">
        <f>G315</f>
        <v>1343</v>
      </c>
    </row>
    <row r="315" spans="1:7" ht="14.25">
      <c r="A315" s="92"/>
      <c r="B315" s="92"/>
      <c r="C315" s="92">
        <v>4280</v>
      </c>
      <c r="D315" s="93" t="s">
        <v>83</v>
      </c>
      <c r="E315" s="117"/>
      <c r="F315" s="118">
        <v>6000</v>
      </c>
      <c r="G315" s="100">
        <v>1343</v>
      </c>
    </row>
    <row r="316" spans="1:7" ht="15">
      <c r="A316" s="108">
        <v>852</v>
      </c>
      <c r="B316" s="104"/>
      <c r="C316" s="104"/>
      <c r="D316" s="82" t="s">
        <v>84</v>
      </c>
      <c r="E316" s="119"/>
      <c r="F316" s="122">
        <f>F330+F332+F336+F338+F340+F362+F317+F319+F360</f>
        <v>6275879</v>
      </c>
      <c r="G316" s="122">
        <f>G330+G332+G336+G338+G340+G362+G317+G319+G360</f>
        <v>5930865.91</v>
      </c>
    </row>
    <row r="317" spans="1:7" ht="15">
      <c r="A317" s="123"/>
      <c r="B317" s="123">
        <v>85202</v>
      </c>
      <c r="C317" s="123"/>
      <c r="D317" s="125" t="s">
        <v>85</v>
      </c>
      <c r="E317" s="119"/>
      <c r="F317" s="126">
        <f>F318</f>
        <v>43200</v>
      </c>
      <c r="G317" s="126">
        <f>G318</f>
        <v>31268.12</v>
      </c>
    </row>
    <row r="318" spans="1:7" ht="27.75" customHeight="1">
      <c r="A318" s="123"/>
      <c r="B318" s="124"/>
      <c r="C318" s="124">
        <v>4330</v>
      </c>
      <c r="D318" s="98" t="s">
        <v>86</v>
      </c>
      <c r="E318" s="117"/>
      <c r="F318" s="127">
        <v>43200</v>
      </c>
      <c r="G318" s="100">
        <v>31268.12</v>
      </c>
    </row>
    <row r="319" spans="1:7" ht="42" customHeight="1">
      <c r="A319" s="123"/>
      <c r="B319" s="123">
        <v>85212</v>
      </c>
      <c r="C319" s="123"/>
      <c r="D319" s="125" t="s">
        <v>87</v>
      </c>
      <c r="E319" s="119"/>
      <c r="F319" s="126">
        <f>F320+F321++F322++F323+F324++F325+F329+F327+F328+F326</f>
        <v>4121984</v>
      </c>
      <c r="G319" s="126">
        <f>G320+G321++G322++G323+G324++G325+G329+G327+G328+G326</f>
        <v>4095569.47</v>
      </c>
    </row>
    <row r="320" spans="1:7" ht="15">
      <c r="A320" s="123"/>
      <c r="B320" s="124"/>
      <c r="C320" s="124">
        <v>3110</v>
      </c>
      <c r="D320" s="93" t="s">
        <v>6</v>
      </c>
      <c r="E320" s="117"/>
      <c r="F320" s="127">
        <v>3998324</v>
      </c>
      <c r="G320" s="100">
        <v>3971909.95</v>
      </c>
    </row>
    <row r="321" spans="1:7" ht="15">
      <c r="A321" s="123"/>
      <c r="B321" s="124"/>
      <c r="C321" s="124">
        <v>4010</v>
      </c>
      <c r="D321" s="93" t="s">
        <v>37</v>
      </c>
      <c r="E321" s="117"/>
      <c r="F321" s="127">
        <v>68108</v>
      </c>
      <c r="G321" s="100">
        <v>68107.92</v>
      </c>
    </row>
    <row r="322" spans="1:7" ht="15">
      <c r="A322" s="123"/>
      <c r="B322" s="124"/>
      <c r="C322" s="124">
        <v>4110</v>
      </c>
      <c r="D322" s="93" t="s">
        <v>39</v>
      </c>
      <c r="E322" s="117"/>
      <c r="F322" s="127">
        <v>12300</v>
      </c>
      <c r="G322" s="100">
        <v>12300.3</v>
      </c>
    </row>
    <row r="323" spans="1:7" ht="15">
      <c r="A323" s="123"/>
      <c r="B323" s="124"/>
      <c r="C323" s="124">
        <v>4120</v>
      </c>
      <c r="D323" s="93" t="s">
        <v>40</v>
      </c>
      <c r="E323" s="117"/>
      <c r="F323" s="127">
        <v>1669</v>
      </c>
      <c r="G323" s="100">
        <v>1668.64</v>
      </c>
    </row>
    <row r="324" spans="1:7" ht="15">
      <c r="A324" s="123"/>
      <c r="B324" s="124"/>
      <c r="C324" s="124">
        <v>4210</v>
      </c>
      <c r="D324" s="93" t="s">
        <v>14</v>
      </c>
      <c r="E324" s="117"/>
      <c r="F324" s="127">
        <v>20134</v>
      </c>
      <c r="G324" s="100">
        <v>20133.89</v>
      </c>
    </row>
    <row r="325" spans="1:7" ht="15">
      <c r="A325" s="123"/>
      <c r="B325" s="124"/>
      <c r="C325" s="124">
        <v>4300</v>
      </c>
      <c r="D325" s="93" t="s">
        <v>18</v>
      </c>
      <c r="E325" s="117"/>
      <c r="F325" s="127">
        <v>17815</v>
      </c>
      <c r="G325" s="100">
        <v>17814.68</v>
      </c>
    </row>
    <row r="326" spans="1:7" ht="28.5">
      <c r="A326" s="123"/>
      <c r="B326" s="124"/>
      <c r="C326" s="124">
        <v>4700</v>
      </c>
      <c r="D326" s="93" t="s">
        <v>267</v>
      </c>
      <c r="E326" s="117"/>
      <c r="F326" s="127">
        <v>106</v>
      </c>
      <c r="G326" s="100">
        <v>106</v>
      </c>
    </row>
    <row r="327" spans="1:7" ht="28.5">
      <c r="A327" s="123"/>
      <c r="B327" s="124"/>
      <c r="C327" s="124">
        <v>4740</v>
      </c>
      <c r="D327" s="93" t="s">
        <v>265</v>
      </c>
      <c r="E327" s="117"/>
      <c r="F327" s="127">
        <v>367</v>
      </c>
      <c r="G327" s="100">
        <v>366.73</v>
      </c>
    </row>
    <row r="328" spans="1:7" ht="15">
      <c r="A328" s="123"/>
      <c r="B328" s="124"/>
      <c r="C328" s="124">
        <v>4750</v>
      </c>
      <c r="D328" s="93" t="s">
        <v>266</v>
      </c>
      <c r="E328" s="117"/>
      <c r="F328" s="127">
        <v>3161</v>
      </c>
      <c r="G328" s="100">
        <v>3161.36</v>
      </c>
    </row>
    <row r="329" spans="1:7" ht="15" customHeight="1" hidden="1">
      <c r="A329" s="123"/>
      <c r="B329" s="124"/>
      <c r="C329" s="124"/>
      <c r="D329" s="93"/>
      <c r="E329" s="117"/>
      <c r="F329" s="127"/>
      <c r="G329" s="100"/>
    </row>
    <row r="330" spans="1:7" ht="38.25" customHeight="1">
      <c r="A330" s="77"/>
      <c r="B330" s="77">
        <v>85213</v>
      </c>
      <c r="C330" s="77"/>
      <c r="D330" s="97" t="s">
        <v>88</v>
      </c>
      <c r="E330" s="119"/>
      <c r="F330" s="120">
        <f>F331</f>
        <v>16000</v>
      </c>
      <c r="G330" s="120">
        <f>G331</f>
        <v>15503.27</v>
      </c>
    </row>
    <row r="331" spans="1:7" ht="24" customHeight="1">
      <c r="A331" s="92"/>
      <c r="B331" s="92"/>
      <c r="C331" s="92">
        <v>4290</v>
      </c>
      <c r="D331" s="93" t="s">
        <v>89</v>
      </c>
      <c r="E331" s="117"/>
      <c r="F331" s="118">
        <v>16000</v>
      </c>
      <c r="G331" s="100">
        <v>15503.27</v>
      </c>
    </row>
    <row r="332" spans="1:7" ht="24" customHeight="1">
      <c r="A332" s="77"/>
      <c r="B332" s="77">
        <v>85214</v>
      </c>
      <c r="C332" s="77"/>
      <c r="D332" s="97" t="s">
        <v>90</v>
      </c>
      <c r="E332" s="119"/>
      <c r="F332" s="120">
        <f>F333+F334+F335</f>
        <v>976223</v>
      </c>
      <c r="G332" s="120">
        <f>G333+G334+G335</f>
        <v>793115.1300000001</v>
      </c>
    </row>
    <row r="333" spans="1:7" ht="14.25">
      <c r="A333" s="92"/>
      <c r="B333" s="92"/>
      <c r="C333" s="92">
        <v>3110</v>
      </c>
      <c r="D333" s="93" t="s">
        <v>6</v>
      </c>
      <c r="E333" s="117"/>
      <c r="F333" s="118">
        <v>951223</v>
      </c>
      <c r="G333" s="100">
        <v>773306.05</v>
      </c>
    </row>
    <row r="334" spans="1:7" ht="14.25">
      <c r="A334" s="92"/>
      <c r="B334" s="92"/>
      <c r="C334" s="92">
        <v>4210</v>
      </c>
      <c r="D334" s="93" t="s">
        <v>14</v>
      </c>
      <c r="E334" s="117"/>
      <c r="F334" s="118">
        <v>11000</v>
      </c>
      <c r="G334" s="100">
        <v>7921.4</v>
      </c>
    </row>
    <row r="335" spans="1:7" ht="14.25">
      <c r="A335" s="92"/>
      <c r="B335" s="92"/>
      <c r="C335" s="92">
        <v>4300</v>
      </c>
      <c r="D335" s="121" t="s">
        <v>18</v>
      </c>
      <c r="E335" s="117"/>
      <c r="F335" s="118">
        <v>14000</v>
      </c>
      <c r="G335" s="100">
        <v>11887.68</v>
      </c>
    </row>
    <row r="336" spans="1:7" ht="15">
      <c r="A336" s="77"/>
      <c r="B336" s="77">
        <v>85215</v>
      </c>
      <c r="C336" s="77"/>
      <c r="D336" s="97" t="s">
        <v>91</v>
      </c>
      <c r="E336" s="119"/>
      <c r="F336" s="120">
        <f>F337</f>
        <v>257000</v>
      </c>
      <c r="G336" s="120">
        <f>G337</f>
        <v>209635.96</v>
      </c>
    </row>
    <row r="337" spans="1:7" ht="14.25">
      <c r="A337" s="92"/>
      <c r="B337" s="92"/>
      <c r="C337" s="92">
        <v>3110</v>
      </c>
      <c r="D337" s="93" t="s">
        <v>6</v>
      </c>
      <c r="E337" s="117"/>
      <c r="F337" s="118">
        <v>257000</v>
      </c>
      <c r="G337" s="100">
        <v>209635.96</v>
      </c>
    </row>
    <row r="338" spans="1:7" ht="12.75" customHeight="1" hidden="1">
      <c r="A338" s="77"/>
      <c r="B338" s="77"/>
      <c r="C338" s="77"/>
      <c r="D338" s="97"/>
      <c r="E338" s="119"/>
      <c r="F338" s="120"/>
      <c r="G338" s="100"/>
    </row>
    <row r="339" spans="1:7" ht="12.75" customHeight="1" hidden="1">
      <c r="A339" s="92"/>
      <c r="B339" s="92"/>
      <c r="C339" s="92"/>
      <c r="D339" s="93"/>
      <c r="E339" s="117"/>
      <c r="F339" s="118"/>
      <c r="G339" s="100"/>
    </row>
    <row r="340" spans="1:7" ht="15">
      <c r="A340" s="77"/>
      <c r="B340" s="77">
        <v>85219</v>
      </c>
      <c r="C340" s="77"/>
      <c r="D340" s="97" t="s">
        <v>92</v>
      </c>
      <c r="E340" s="119"/>
      <c r="F340" s="120">
        <f>SUM(F341:F359)</f>
        <v>361376</v>
      </c>
      <c r="G340" s="120">
        <f>SUM(G341:G359)</f>
        <v>296718.66</v>
      </c>
    </row>
    <row r="341" spans="1:7" ht="28.5">
      <c r="A341" s="77"/>
      <c r="B341" s="77"/>
      <c r="C341" s="38">
        <v>2910</v>
      </c>
      <c r="D341" s="146" t="s">
        <v>279</v>
      </c>
      <c r="E341" s="131"/>
      <c r="F341" s="100">
        <v>6375</v>
      </c>
      <c r="G341" s="100">
        <v>6375</v>
      </c>
    </row>
    <row r="342" spans="1:7" ht="14.25">
      <c r="A342" s="92"/>
      <c r="B342" s="92"/>
      <c r="C342" s="92">
        <v>4010</v>
      </c>
      <c r="D342" s="93" t="s">
        <v>37</v>
      </c>
      <c r="E342" s="117"/>
      <c r="F342" s="118">
        <v>228188</v>
      </c>
      <c r="G342" s="100">
        <v>185544.31</v>
      </c>
    </row>
    <row r="343" spans="1:7" ht="14.25">
      <c r="A343" s="92"/>
      <c r="B343" s="92"/>
      <c r="C343" s="92">
        <v>4040</v>
      </c>
      <c r="D343" s="121" t="s">
        <v>38</v>
      </c>
      <c r="E343" s="117"/>
      <c r="F343" s="118">
        <v>16031</v>
      </c>
      <c r="G343" s="100">
        <v>15034.34</v>
      </c>
    </row>
    <row r="344" spans="1:7" ht="14.25">
      <c r="A344" s="92"/>
      <c r="B344" s="92"/>
      <c r="C344" s="92">
        <v>4110</v>
      </c>
      <c r="D344" s="121" t="s">
        <v>39</v>
      </c>
      <c r="E344" s="117"/>
      <c r="F344" s="118">
        <v>43465</v>
      </c>
      <c r="G344" s="100">
        <v>38242.9</v>
      </c>
    </row>
    <row r="345" spans="1:7" ht="14.25">
      <c r="A345" s="92"/>
      <c r="B345" s="92"/>
      <c r="C345" s="92">
        <v>4120</v>
      </c>
      <c r="D345" s="121" t="s">
        <v>40</v>
      </c>
      <c r="E345" s="117"/>
      <c r="F345" s="118">
        <v>5994</v>
      </c>
      <c r="G345" s="100">
        <v>5975.67</v>
      </c>
    </row>
    <row r="346" spans="1:7" ht="14.25">
      <c r="A346" s="92"/>
      <c r="B346" s="92"/>
      <c r="C346" s="92">
        <v>4210</v>
      </c>
      <c r="D346" s="121" t="s">
        <v>14</v>
      </c>
      <c r="E346" s="117"/>
      <c r="F346" s="118">
        <v>21232</v>
      </c>
      <c r="G346" s="100">
        <v>13431.97</v>
      </c>
    </row>
    <row r="347" spans="1:7" ht="14.25" hidden="1">
      <c r="A347" s="92"/>
      <c r="B347" s="92"/>
      <c r="C347" s="92"/>
      <c r="D347" s="121"/>
      <c r="E347" s="117"/>
      <c r="F347" s="118"/>
      <c r="G347" s="100"/>
    </row>
    <row r="348" spans="1:7" ht="14.25">
      <c r="A348" s="92"/>
      <c r="B348" s="92"/>
      <c r="C348" s="92">
        <v>4270</v>
      </c>
      <c r="D348" s="121" t="s">
        <v>23</v>
      </c>
      <c r="E348" s="117"/>
      <c r="F348" s="118">
        <v>2060</v>
      </c>
      <c r="G348" s="100">
        <v>0</v>
      </c>
    </row>
    <row r="349" spans="1:7" ht="14.25">
      <c r="A349" s="92"/>
      <c r="B349" s="92"/>
      <c r="C349" s="92">
        <v>4280</v>
      </c>
      <c r="D349" s="93" t="s">
        <v>83</v>
      </c>
      <c r="E349" s="117"/>
      <c r="F349" s="118">
        <v>1000</v>
      </c>
      <c r="G349" s="100">
        <v>150</v>
      </c>
    </row>
    <row r="350" spans="1:7" ht="14.25">
      <c r="A350" s="92"/>
      <c r="B350" s="92"/>
      <c r="C350" s="92">
        <v>4300</v>
      </c>
      <c r="D350" s="121" t="s">
        <v>18</v>
      </c>
      <c r="E350" s="117"/>
      <c r="F350" s="118">
        <v>7000</v>
      </c>
      <c r="G350" s="100">
        <v>6150.35</v>
      </c>
    </row>
    <row r="351" spans="1:7" ht="14.25">
      <c r="A351" s="92"/>
      <c r="B351" s="92"/>
      <c r="C351" s="92">
        <v>4350</v>
      </c>
      <c r="D351" s="121" t="s">
        <v>48</v>
      </c>
      <c r="E351" s="117"/>
      <c r="F351" s="118">
        <v>1000</v>
      </c>
      <c r="G351" s="100">
        <v>0</v>
      </c>
    </row>
    <row r="352" spans="1:7" ht="28.5">
      <c r="A352" s="92"/>
      <c r="B352" s="92"/>
      <c r="C352" s="92">
        <v>4370</v>
      </c>
      <c r="D352" s="93" t="s">
        <v>263</v>
      </c>
      <c r="E352" s="117"/>
      <c r="F352" s="118">
        <v>2000</v>
      </c>
      <c r="G352" s="100">
        <v>967.5</v>
      </c>
    </row>
    <row r="353" spans="1:7" ht="14.25">
      <c r="A353" s="92"/>
      <c r="B353" s="92"/>
      <c r="C353" s="92">
        <v>4410</v>
      </c>
      <c r="D353" s="121" t="s">
        <v>44</v>
      </c>
      <c r="E353" s="117"/>
      <c r="F353" s="118">
        <v>7450</v>
      </c>
      <c r="G353" s="100">
        <v>7037.92</v>
      </c>
    </row>
    <row r="354" spans="1:7" ht="14.25">
      <c r="A354" s="92"/>
      <c r="B354" s="92"/>
      <c r="C354" s="92">
        <v>4430</v>
      </c>
      <c r="D354" s="121" t="s">
        <v>30</v>
      </c>
      <c r="E354" s="117"/>
      <c r="F354" s="118">
        <v>500</v>
      </c>
      <c r="G354" s="100">
        <v>0</v>
      </c>
    </row>
    <row r="355" spans="1:7" ht="14.25" customHeight="1">
      <c r="A355" s="92"/>
      <c r="B355" s="92"/>
      <c r="C355" s="92">
        <v>4440</v>
      </c>
      <c r="D355" s="93" t="s">
        <v>50</v>
      </c>
      <c r="E355" s="117"/>
      <c r="F355" s="118">
        <v>7869</v>
      </c>
      <c r="G355" s="100">
        <v>7869</v>
      </c>
    </row>
    <row r="356" spans="1:7" ht="30" customHeight="1">
      <c r="A356" s="92"/>
      <c r="B356" s="92"/>
      <c r="C356" s="92">
        <v>4560</v>
      </c>
      <c r="D356" s="88" t="s">
        <v>277</v>
      </c>
      <c r="E356" s="117"/>
      <c r="F356" s="118">
        <v>1000</v>
      </c>
      <c r="G356" s="100">
        <v>634</v>
      </c>
    </row>
    <row r="357" spans="1:7" ht="30" customHeight="1">
      <c r="A357" s="92"/>
      <c r="B357" s="92"/>
      <c r="C357" s="92">
        <v>4700</v>
      </c>
      <c r="D357" s="93" t="s">
        <v>267</v>
      </c>
      <c r="E357" s="117"/>
      <c r="F357" s="118">
        <v>7200</v>
      </c>
      <c r="G357" s="100">
        <v>7200</v>
      </c>
    </row>
    <row r="358" spans="1:7" ht="25.5" customHeight="1">
      <c r="A358" s="77"/>
      <c r="B358" s="77"/>
      <c r="C358" s="38">
        <v>4740</v>
      </c>
      <c r="D358" s="93" t="s">
        <v>265</v>
      </c>
      <c r="E358" s="131"/>
      <c r="F358" s="100">
        <v>1512</v>
      </c>
      <c r="G358" s="100">
        <v>623.88</v>
      </c>
    </row>
    <row r="359" spans="1:7" ht="12.75" customHeight="1">
      <c r="A359" s="92"/>
      <c r="B359" s="92"/>
      <c r="C359" s="92">
        <v>4750</v>
      </c>
      <c r="D359" s="93" t="s">
        <v>266</v>
      </c>
      <c r="E359" s="117"/>
      <c r="F359" s="118">
        <v>1500</v>
      </c>
      <c r="G359" s="100">
        <v>1481.82</v>
      </c>
    </row>
    <row r="360" spans="1:7" ht="15.75" customHeight="1">
      <c r="A360" s="92"/>
      <c r="B360" s="76">
        <v>85278</v>
      </c>
      <c r="C360" s="76"/>
      <c r="D360" s="133" t="s">
        <v>93</v>
      </c>
      <c r="E360" s="115"/>
      <c r="F360" s="116">
        <f>F361</f>
        <v>164096</v>
      </c>
      <c r="G360" s="116">
        <f>G361</f>
        <v>164096</v>
      </c>
    </row>
    <row r="361" spans="1:7" ht="14.25">
      <c r="A361" s="92"/>
      <c r="B361" s="92"/>
      <c r="C361" s="92">
        <v>3110</v>
      </c>
      <c r="D361" s="93" t="s">
        <v>6</v>
      </c>
      <c r="E361" s="117"/>
      <c r="F361" s="118">
        <v>164096</v>
      </c>
      <c r="G361" s="100">
        <v>164096</v>
      </c>
    </row>
    <row r="362" spans="1:7" ht="15">
      <c r="A362" s="77"/>
      <c r="B362" s="77">
        <v>85295</v>
      </c>
      <c r="C362" s="77"/>
      <c r="D362" s="97" t="s">
        <v>17</v>
      </c>
      <c r="E362" s="119"/>
      <c r="F362" s="120">
        <f>F363+F364+F365</f>
        <v>336000</v>
      </c>
      <c r="G362" s="120">
        <f>G363+G364+G365</f>
        <v>324959.3</v>
      </c>
    </row>
    <row r="363" spans="1:7" ht="14.25">
      <c r="A363" s="92"/>
      <c r="B363" s="92"/>
      <c r="C363" s="92">
        <v>3110</v>
      </c>
      <c r="D363" s="93" t="s">
        <v>6</v>
      </c>
      <c r="E363" s="117"/>
      <c r="F363" s="118">
        <v>336000</v>
      </c>
      <c r="G363" s="100">
        <v>324959.3</v>
      </c>
    </row>
    <row r="364" spans="1:7" ht="12.75" customHeight="1" hidden="1">
      <c r="A364" s="92"/>
      <c r="B364" s="92"/>
      <c r="C364" s="92"/>
      <c r="D364" s="93"/>
      <c r="E364" s="117"/>
      <c r="F364" s="118"/>
      <c r="G364" s="100"/>
    </row>
    <row r="365" spans="1:7" ht="12.75" customHeight="1" hidden="1">
      <c r="A365" s="92"/>
      <c r="B365" s="92"/>
      <c r="C365" s="92"/>
      <c r="D365" s="93"/>
      <c r="E365" s="117"/>
      <c r="F365" s="118"/>
      <c r="G365" s="100"/>
    </row>
    <row r="366" spans="1:7" ht="14.25" customHeight="1">
      <c r="A366" s="108">
        <v>854</v>
      </c>
      <c r="B366" s="104"/>
      <c r="C366" s="104"/>
      <c r="D366" s="82" t="s">
        <v>94</v>
      </c>
      <c r="E366" s="119"/>
      <c r="F366" s="122">
        <f>F367+F405+F393+F381</f>
        <v>860050</v>
      </c>
      <c r="G366" s="122">
        <f>G367+G405+G393+G381</f>
        <v>801935.68</v>
      </c>
    </row>
    <row r="367" spans="1:7" ht="15">
      <c r="A367" s="77"/>
      <c r="B367" s="77">
        <v>85401</v>
      </c>
      <c r="C367" s="77"/>
      <c r="D367" s="97" t="s">
        <v>95</v>
      </c>
      <c r="E367" s="119"/>
      <c r="F367" s="120">
        <f>F368+F369+F370+F371+F372+F373+F374+F376+F377+F378+F379+F380+F375</f>
        <v>271265</v>
      </c>
      <c r="G367" s="120">
        <f>G368+G369+G370+G371+G372+G373+G374+G376+G377+G378+G379+G380+G375</f>
        <v>243522.19999999995</v>
      </c>
    </row>
    <row r="368" spans="1:7" ht="13.5" customHeight="1">
      <c r="A368" s="92"/>
      <c r="B368" s="92"/>
      <c r="C368" s="92">
        <v>3020</v>
      </c>
      <c r="D368" s="93" t="s">
        <v>73</v>
      </c>
      <c r="E368" s="117"/>
      <c r="F368" s="118">
        <v>14281</v>
      </c>
      <c r="G368" s="100">
        <v>12927.52</v>
      </c>
    </row>
    <row r="369" spans="1:7" ht="14.25">
      <c r="A369" s="92"/>
      <c r="B369" s="92"/>
      <c r="C369" s="92">
        <v>4010</v>
      </c>
      <c r="D369" s="93" t="s">
        <v>37</v>
      </c>
      <c r="E369" s="117"/>
      <c r="F369" s="118">
        <v>162526</v>
      </c>
      <c r="G369" s="100">
        <v>159655.37</v>
      </c>
    </row>
    <row r="370" spans="1:7" ht="14.25">
      <c r="A370" s="92"/>
      <c r="B370" s="92"/>
      <c r="C370" s="92">
        <v>4040</v>
      </c>
      <c r="D370" s="93" t="s">
        <v>38</v>
      </c>
      <c r="E370" s="117"/>
      <c r="F370" s="118">
        <v>14621</v>
      </c>
      <c r="G370" s="100">
        <v>10980.06</v>
      </c>
    </row>
    <row r="371" spans="1:7" ht="14.25">
      <c r="A371" s="92"/>
      <c r="B371" s="92"/>
      <c r="C371" s="92">
        <v>4110</v>
      </c>
      <c r="D371" s="93" t="s">
        <v>39</v>
      </c>
      <c r="E371" s="117"/>
      <c r="F371" s="118">
        <v>32475</v>
      </c>
      <c r="G371" s="100">
        <v>30512.96</v>
      </c>
    </row>
    <row r="372" spans="1:7" ht="14.25">
      <c r="A372" s="92"/>
      <c r="B372" s="92"/>
      <c r="C372" s="92">
        <v>4120</v>
      </c>
      <c r="D372" s="93" t="s">
        <v>40</v>
      </c>
      <c r="E372" s="117"/>
      <c r="F372" s="118">
        <v>4557</v>
      </c>
      <c r="G372" s="100">
        <v>4281.68</v>
      </c>
    </row>
    <row r="373" spans="1:7" ht="14.25">
      <c r="A373" s="92"/>
      <c r="B373" s="92"/>
      <c r="C373" s="92">
        <v>4210</v>
      </c>
      <c r="D373" s="93" t="s">
        <v>14</v>
      </c>
      <c r="E373" s="117"/>
      <c r="F373" s="118">
        <v>16500</v>
      </c>
      <c r="G373" s="100">
        <v>12788.61</v>
      </c>
    </row>
    <row r="374" spans="1:7" ht="15" customHeight="1">
      <c r="A374" s="92"/>
      <c r="B374" s="92"/>
      <c r="C374" s="92">
        <v>4240</v>
      </c>
      <c r="D374" s="93" t="s">
        <v>69</v>
      </c>
      <c r="E374" s="117"/>
      <c r="F374" s="118">
        <v>3500</v>
      </c>
      <c r="G374" s="100">
        <v>446.94</v>
      </c>
    </row>
    <row r="375" spans="1:7" ht="16.5" customHeight="1" hidden="1">
      <c r="A375" s="92"/>
      <c r="B375" s="92"/>
      <c r="C375" s="92"/>
      <c r="D375" s="93"/>
      <c r="E375" s="117"/>
      <c r="F375" s="118"/>
      <c r="G375" s="100"/>
    </row>
    <row r="376" spans="1:7" ht="14.25">
      <c r="A376" s="92"/>
      <c r="B376" s="92"/>
      <c r="C376" s="92">
        <v>4270</v>
      </c>
      <c r="D376" s="93" t="s">
        <v>23</v>
      </c>
      <c r="E376" s="117"/>
      <c r="F376" s="118">
        <v>8500</v>
      </c>
      <c r="G376" s="100">
        <v>0</v>
      </c>
    </row>
    <row r="377" spans="1:7" ht="14.25">
      <c r="A377" s="92"/>
      <c r="B377" s="92"/>
      <c r="C377" s="92">
        <v>4300</v>
      </c>
      <c r="D377" s="93" t="s">
        <v>18</v>
      </c>
      <c r="E377" s="117"/>
      <c r="F377" s="118">
        <v>1800</v>
      </c>
      <c r="G377" s="100">
        <v>601.3</v>
      </c>
    </row>
    <row r="378" spans="1:7" ht="14.25">
      <c r="A378" s="92"/>
      <c r="B378" s="92"/>
      <c r="C378" s="92">
        <v>4410</v>
      </c>
      <c r="D378" s="93" t="s">
        <v>44</v>
      </c>
      <c r="E378" s="117"/>
      <c r="F378" s="118">
        <v>390</v>
      </c>
      <c r="G378" s="100">
        <v>62.76</v>
      </c>
    </row>
    <row r="379" spans="1:7" ht="13.5" customHeight="1">
      <c r="A379" s="92"/>
      <c r="B379" s="92"/>
      <c r="C379" s="92">
        <v>4440</v>
      </c>
      <c r="D379" s="93" t="s">
        <v>71</v>
      </c>
      <c r="E379" s="117"/>
      <c r="F379" s="118">
        <v>11115</v>
      </c>
      <c r="G379" s="100">
        <v>11100</v>
      </c>
    </row>
    <row r="380" spans="1:7" ht="28.5">
      <c r="A380" s="92"/>
      <c r="B380" s="92"/>
      <c r="C380" s="92">
        <v>4700</v>
      </c>
      <c r="D380" s="93" t="s">
        <v>267</v>
      </c>
      <c r="E380" s="117"/>
      <c r="F380" s="118">
        <v>1000</v>
      </c>
      <c r="G380" s="100">
        <v>165</v>
      </c>
    </row>
    <row r="381" spans="1:7" ht="30">
      <c r="A381" s="92"/>
      <c r="B381" s="76">
        <v>85412</v>
      </c>
      <c r="C381" s="76"/>
      <c r="D381" s="145" t="s">
        <v>291</v>
      </c>
      <c r="E381" s="115"/>
      <c r="F381" s="116">
        <f>SUM(F382:F392)</f>
        <v>138470</v>
      </c>
      <c r="G381" s="116">
        <f>SUM(G382:G392)</f>
        <v>115286.56000000001</v>
      </c>
    </row>
    <row r="382" spans="1:7" ht="14.25">
      <c r="A382" s="92"/>
      <c r="B382" s="92"/>
      <c r="C382" s="92">
        <v>4178</v>
      </c>
      <c r="D382" s="93" t="s">
        <v>28</v>
      </c>
      <c r="E382" s="117"/>
      <c r="F382" s="118">
        <v>5700</v>
      </c>
      <c r="G382" s="100">
        <v>5550</v>
      </c>
    </row>
    <row r="383" spans="1:7" ht="14.25">
      <c r="A383" s="92"/>
      <c r="B383" s="92"/>
      <c r="C383" s="92">
        <v>4179</v>
      </c>
      <c r="D383" s="93" t="s">
        <v>28</v>
      </c>
      <c r="E383" s="117"/>
      <c r="F383" s="118">
        <v>1900</v>
      </c>
      <c r="G383" s="100">
        <v>1850</v>
      </c>
    </row>
    <row r="384" spans="1:7" ht="14.25">
      <c r="A384" s="92"/>
      <c r="B384" s="92"/>
      <c r="C384" s="92">
        <v>4218</v>
      </c>
      <c r="D384" s="93" t="s">
        <v>14</v>
      </c>
      <c r="E384" s="117"/>
      <c r="F384" s="118">
        <v>6920</v>
      </c>
      <c r="G384" s="100">
        <v>3183.56</v>
      </c>
    </row>
    <row r="385" spans="1:7" ht="14.25">
      <c r="A385" s="92"/>
      <c r="B385" s="92"/>
      <c r="C385" s="92">
        <v>4219</v>
      </c>
      <c r="D385" s="93" t="s">
        <v>14</v>
      </c>
      <c r="E385" s="117"/>
      <c r="F385" s="118">
        <v>2307</v>
      </c>
      <c r="G385" s="100">
        <v>1061.2</v>
      </c>
    </row>
    <row r="386" spans="1:7" ht="14.25">
      <c r="A386" s="92"/>
      <c r="B386" s="92"/>
      <c r="C386" s="92">
        <v>4308</v>
      </c>
      <c r="D386" s="93" t="s">
        <v>18</v>
      </c>
      <c r="E386" s="117"/>
      <c r="F386" s="118">
        <v>88066</v>
      </c>
      <c r="G386" s="100">
        <v>76800.58</v>
      </c>
    </row>
    <row r="387" spans="1:7" ht="14.25">
      <c r="A387" s="92"/>
      <c r="B387" s="92"/>
      <c r="C387" s="92">
        <v>4309</v>
      </c>
      <c r="D387" s="93" t="s">
        <v>18</v>
      </c>
      <c r="E387" s="117"/>
      <c r="F387" s="118">
        <v>32354</v>
      </c>
      <c r="G387" s="100">
        <v>26286.44</v>
      </c>
    </row>
    <row r="388" spans="1:7" ht="14.25">
      <c r="A388" s="92"/>
      <c r="B388" s="92"/>
      <c r="C388" s="92">
        <v>4419</v>
      </c>
      <c r="D388" s="93" t="s">
        <v>44</v>
      </c>
      <c r="E388" s="117"/>
      <c r="F388" s="118">
        <v>500</v>
      </c>
      <c r="G388" s="100">
        <v>84.74</v>
      </c>
    </row>
    <row r="389" spans="1:7" ht="28.5">
      <c r="A389" s="92"/>
      <c r="B389" s="92"/>
      <c r="C389" s="92">
        <v>4748</v>
      </c>
      <c r="D389" s="93" t="s">
        <v>293</v>
      </c>
      <c r="E389" s="117"/>
      <c r="F389" s="118">
        <v>228</v>
      </c>
      <c r="G389" s="100">
        <v>70.36</v>
      </c>
    </row>
    <row r="390" spans="1:7" ht="28.5">
      <c r="A390" s="92"/>
      <c r="B390" s="92"/>
      <c r="C390" s="92">
        <v>4749</v>
      </c>
      <c r="D390" s="93" t="s">
        <v>293</v>
      </c>
      <c r="E390" s="117"/>
      <c r="F390" s="118">
        <v>76</v>
      </c>
      <c r="G390" s="100">
        <v>23.46</v>
      </c>
    </row>
    <row r="391" spans="1:7" ht="14.25">
      <c r="A391" s="92"/>
      <c r="B391" s="92"/>
      <c r="C391" s="92">
        <v>4758</v>
      </c>
      <c r="D391" s="93" t="s">
        <v>266</v>
      </c>
      <c r="E391" s="117"/>
      <c r="F391" s="118">
        <v>314</v>
      </c>
      <c r="G391" s="100">
        <v>282.17</v>
      </c>
    </row>
    <row r="392" spans="1:7" ht="14.25">
      <c r="A392" s="92"/>
      <c r="B392" s="92"/>
      <c r="C392" s="92">
        <v>4759</v>
      </c>
      <c r="D392" s="93" t="s">
        <v>266</v>
      </c>
      <c r="E392" s="117"/>
      <c r="F392" s="118">
        <v>105</v>
      </c>
      <c r="G392" s="100">
        <v>94.05</v>
      </c>
    </row>
    <row r="393" spans="1:7" ht="15">
      <c r="A393" s="92"/>
      <c r="B393" s="77">
        <v>85415</v>
      </c>
      <c r="C393" s="77"/>
      <c r="D393" s="97" t="s">
        <v>96</v>
      </c>
      <c r="E393" s="119"/>
      <c r="F393" s="120">
        <f>SUM(F395:F404)</f>
        <v>449677</v>
      </c>
      <c r="G393" s="120">
        <f>SUM(G395:G404)</f>
        <v>443126.92000000004</v>
      </c>
    </row>
    <row r="394" spans="1:7" ht="12.75" customHeight="1" hidden="1">
      <c r="A394" s="92"/>
      <c r="B394" s="92"/>
      <c r="C394" s="134"/>
      <c r="D394" s="93"/>
      <c r="E394" s="117"/>
      <c r="F394" s="118"/>
      <c r="G394" s="100"/>
    </row>
    <row r="395" spans="1:7" ht="14.25">
      <c r="A395" s="92"/>
      <c r="B395" s="92"/>
      <c r="C395" s="92">
        <v>3240</v>
      </c>
      <c r="D395" s="93" t="s">
        <v>275</v>
      </c>
      <c r="E395" s="117"/>
      <c r="F395" s="118">
        <v>374237</v>
      </c>
      <c r="G395" s="100">
        <v>374237</v>
      </c>
    </row>
    <row r="396" spans="1:7" ht="12.75" customHeight="1" hidden="1">
      <c r="A396" s="92"/>
      <c r="B396" s="92"/>
      <c r="C396" s="92"/>
      <c r="D396" s="93"/>
      <c r="E396" s="117"/>
      <c r="F396" s="118"/>
      <c r="G396" s="100"/>
    </row>
    <row r="397" spans="1:7" ht="12.75" customHeight="1">
      <c r="A397" s="92"/>
      <c r="B397" s="92"/>
      <c r="C397" s="92">
        <v>3260</v>
      </c>
      <c r="D397" s="93" t="s">
        <v>294</v>
      </c>
      <c r="E397" s="117"/>
      <c r="F397" s="118">
        <v>58290</v>
      </c>
      <c r="G397" s="100">
        <v>51739.92</v>
      </c>
    </row>
    <row r="398" spans="1:7" ht="14.25">
      <c r="A398" s="92"/>
      <c r="B398" s="92"/>
      <c r="C398" s="92">
        <v>4110</v>
      </c>
      <c r="D398" s="93" t="s">
        <v>39</v>
      </c>
      <c r="E398" s="117"/>
      <c r="F398" s="118">
        <v>583</v>
      </c>
      <c r="G398" s="100">
        <v>582.5</v>
      </c>
    </row>
    <row r="399" spans="1:7" ht="14.25">
      <c r="A399" s="92"/>
      <c r="B399" s="92"/>
      <c r="C399" s="92">
        <v>4120</v>
      </c>
      <c r="D399" s="93" t="s">
        <v>40</v>
      </c>
      <c r="E399" s="117"/>
      <c r="F399" s="118">
        <v>82</v>
      </c>
      <c r="G399" s="100">
        <v>81.3</v>
      </c>
    </row>
    <row r="400" spans="1:7" ht="14.25">
      <c r="A400" s="92"/>
      <c r="B400" s="92"/>
      <c r="C400" s="92">
        <v>4170</v>
      </c>
      <c r="D400" s="93" t="s">
        <v>28</v>
      </c>
      <c r="E400" s="117"/>
      <c r="F400" s="118">
        <v>3335</v>
      </c>
      <c r="G400" s="100">
        <v>3336.2</v>
      </c>
    </row>
    <row r="401" spans="1:7" ht="14.25">
      <c r="A401" s="92"/>
      <c r="B401" s="92"/>
      <c r="C401" s="92">
        <v>4210</v>
      </c>
      <c r="D401" s="93" t="s">
        <v>14</v>
      </c>
      <c r="E401" s="117"/>
      <c r="F401" s="118">
        <v>6201</v>
      </c>
      <c r="G401" s="100">
        <v>6201.45</v>
      </c>
    </row>
    <row r="402" spans="1:7" ht="14.25">
      <c r="A402" s="92"/>
      <c r="B402" s="92"/>
      <c r="C402" s="92">
        <v>4300</v>
      </c>
      <c r="D402" s="93" t="s">
        <v>18</v>
      </c>
      <c r="E402" s="117"/>
      <c r="F402" s="118">
        <v>5650</v>
      </c>
      <c r="G402" s="100">
        <v>5650</v>
      </c>
    </row>
    <row r="403" spans="1:7" ht="28.5">
      <c r="A403" s="92"/>
      <c r="B403" s="92"/>
      <c r="C403" s="92">
        <v>4740</v>
      </c>
      <c r="D403" s="93" t="s">
        <v>265</v>
      </c>
      <c r="E403" s="117"/>
      <c r="F403" s="118">
        <v>82</v>
      </c>
      <c r="G403" s="100">
        <v>81.78</v>
      </c>
    </row>
    <row r="404" spans="1:7" ht="14.25">
      <c r="A404" s="92"/>
      <c r="B404" s="92"/>
      <c r="C404" s="92">
        <v>4750</v>
      </c>
      <c r="D404" s="93" t="s">
        <v>266</v>
      </c>
      <c r="E404" s="117"/>
      <c r="F404" s="118">
        <v>1217</v>
      </c>
      <c r="G404" s="100">
        <v>1216.77</v>
      </c>
    </row>
    <row r="405" spans="1:7" ht="14.25" customHeight="1">
      <c r="A405" s="77"/>
      <c r="B405" s="77">
        <v>85446</v>
      </c>
      <c r="C405" s="77"/>
      <c r="D405" s="97" t="s">
        <v>97</v>
      </c>
      <c r="E405" s="119"/>
      <c r="F405" s="120">
        <f>F406</f>
        <v>638</v>
      </c>
      <c r="G405" s="120">
        <f>G406</f>
        <v>0</v>
      </c>
    </row>
    <row r="406" spans="1:7" ht="14.25">
      <c r="A406" s="92"/>
      <c r="B406" s="92"/>
      <c r="C406" s="92">
        <v>4300</v>
      </c>
      <c r="D406" s="93" t="s">
        <v>98</v>
      </c>
      <c r="E406" s="117"/>
      <c r="F406" s="118">
        <v>638</v>
      </c>
      <c r="G406" s="100">
        <v>0</v>
      </c>
    </row>
    <row r="407" spans="1:7" ht="15">
      <c r="A407" s="108">
        <v>900</v>
      </c>
      <c r="B407" s="104"/>
      <c r="C407" s="104"/>
      <c r="D407" s="82" t="s">
        <v>99</v>
      </c>
      <c r="E407" s="119"/>
      <c r="F407" s="122">
        <f>F408+F414+F417+F420+F427+F425+F412</f>
        <v>238150</v>
      </c>
      <c r="G407" s="122">
        <f>G408+G414+G417+G420+G427+G425+G412</f>
        <v>152472.19</v>
      </c>
    </row>
    <row r="408" spans="1:7" ht="12.75" customHeight="1" hidden="1">
      <c r="A408" s="77"/>
      <c r="B408" s="77"/>
      <c r="C408" s="77"/>
      <c r="D408" s="97"/>
      <c r="E408" s="119"/>
      <c r="F408" s="120"/>
      <c r="G408" s="100"/>
    </row>
    <row r="409" spans="1:7" ht="12.75" customHeight="1" hidden="1">
      <c r="A409" s="92"/>
      <c r="B409" s="92"/>
      <c r="C409" s="92"/>
      <c r="D409" s="93"/>
      <c r="E409" s="117"/>
      <c r="F409" s="118"/>
      <c r="G409" s="100"/>
    </row>
    <row r="410" spans="1:7" ht="12.75" customHeight="1" hidden="1">
      <c r="A410" s="92"/>
      <c r="B410" s="92"/>
      <c r="C410" s="92"/>
      <c r="D410" s="93"/>
      <c r="E410" s="117"/>
      <c r="F410" s="118"/>
      <c r="G410" s="100"/>
    </row>
    <row r="411" spans="1:7" ht="12.75" customHeight="1" hidden="1">
      <c r="A411" s="92"/>
      <c r="B411" s="92"/>
      <c r="C411" s="92"/>
      <c r="D411" s="93"/>
      <c r="E411" s="117"/>
      <c r="F411" s="118"/>
      <c r="G411" s="100"/>
    </row>
    <row r="412" spans="1:7" ht="15">
      <c r="A412" s="77"/>
      <c r="B412" s="77">
        <v>90002</v>
      </c>
      <c r="C412" s="77"/>
      <c r="D412" s="97" t="s">
        <v>100</v>
      </c>
      <c r="E412" s="119"/>
      <c r="F412" s="120">
        <f>F413</f>
        <v>20300</v>
      </c>
      <c r="G412" s="120">
        <f>G413</f>
        <v>0</v>
      </c>
    </row>
    <row r="413" spans="1:7" ht="14.25">
      <c r="A413" s="92"/>
      <c r="B413" s="92"/>
      <c r="C413" s="92">
        <v>4300</v>
      </c>
      <c r="D413" s="93" t="s">
        <v>18</v>
      </c>
      <c r="E413" s="117"/>
      <c r="F413" s="118">
        <v>20300</v>
      </c>
      <c r="G413" s="100">
        <v>0</v>
      </c>
    </row>
    <row r="414" spans="1:7" ht="15">
      <c r="A414" s="77"/>
      <c r="B414" s="77">
        <v>90003</v>
      </c>
      <c r="C414" s="77"/>
      <c r="D414" s="97" t="s">
        <v>101</v>
      </c>
      <c r="E414" s="119"/>
      <c r="F414" s="120">
        <f>F415+F416</f>
        <v>23100</v>
      </c>
      <c r="G414" s="120">
        <f>G415+G416</f>
        <v>18168.8</v>
      </c>
    </row>
    <row r="415" spans="1:7" ht="14.25">
      <c r="A415" s="92"/>
      <c r="B415" s="92"/>
      <c r="C415" s="92">
        <v>4210</v>
      </c>
      <c r="D415" s="93" t="s">
        <v>14</v>
      </c>
      <c r="E415" s="117"/>
      <c r="F415" s="118">
        <v>15250</v>
      </c>
      <c r="G415" s="100">
        <v>12331.55</v>
      </c>
    </row>
    <row r="416" spans="1:7" ht="14.25">
      <c r="A416" s="92"/>
      <c r="B416" s="92"/>
      <c r="C416" s="92">
        <v>4300</v>
      </c>
      <c r="D416" s="93" t="s">
        <v>18</v>
      </c>
      <c r="E416" s="117"/>
      <c r="F416" s="118">
        <v>7850</v>
      </c>
      <c r="G416" s="100">
        <v>5837.25</v>
      </c>
    </row>
    <row r="417" spans="1:7" ht="14.25" customHeight="1">
      <c r="A417" s="77"/>
      <c r="B417" s="77">
        <v>90004</v>
      </c>
      <c r="C417" s="77"/>
      <c r="D417" s="97" t="s">
        <v>102</v>
      </c>
      <c r="E417" s="119"/>
      <c r="F417" s="120">
        <f>F418+F419</f>
        <v>8430</v>
      </c>
      <c r="G417" s="120">
        <f>G418+G419</f>
        <v>2414.9</v>
      </c>
    </row>
    <row r="418" spans="1:7" ht="14.25">
      <c r="A418" s="92"/>
      <c r="B418" s="92"/>
      <c r="C418" s="92">
        <v>4210</v>
      </c>
      <c r="D418" s="93" t="s">
        <v>14</v>
      </c>
      <c r="E418" s="117"/>
      <c r="F418" s="118">
        <v>5100</v>
      </c>
      <c r="G418" s="100">
        <v>2048.9</v>
      </c>
    </row>
    <row r="419" spans="1:7" ht="14.25">
      <c r="A419" s="92"/>
      <c r="B419" s="92"/>
      <c r="C419" s="92">
        <v>4300</v>
      </c>
      <c r="D419" s="93" t="s">
        <v>18</v>
      </c>
      <c r="E419" s="117"/>
      <c r="F419" s="118">
        <v>3330</v>
      </c>
      <c r="G419" s="100">
        <v>366</v>
      </c>
    </row>
    <row r="420" spans="1:7" ht="15">
      <c r="A420" s="77"/>
      <c r="B420" s="77">
        <v>90015</v>
      </c>
      <c r="C420" s="77"/>
      <c r="D420" s="97" t="s">
        <v>103</v>
      </c>
      <c r="E420" s="119"/>
      <c r="F420" s="120">
        <f>F421+F422+F423+F424</f>
        <v>115820</v>
      </c>
      <c r="G420" s="120">
        <f>G421+G422+G423+G424</f>
        <v>86928.25</v>
      </c>
    </row>
    <row r="421" spans="1:7" ht="14.25">
      <c r="A421" s="92"/>
      <c r="B421" s="92"/>
      <c r="C421" s="92">
        <v>4210</v>
      </c>
      <c r="D421" s="93" t="s">
        <v>14</v>
      </c>
      <c r="E421" s="117"/>
      <c r="F421" s="118">
        <v>600</v>
      </c>
      <c r="G421" s="100">
        <v>0</v>
      </c>
    </row>
    <row r="422" spans="1:7" ht="14.25">
      <c r="A422" s="92"/>
      <c r="B422" s="92"/>
      <c r="C422" s="92">
        <v>4260</v>
      </c>
      <c r="D422" s="93" t="s">
        <v>29</v>
      </c>
      <c r="E422" s="117"/>
      <c r="F422" s="118">
        <v>79900</v>
      </c>
      <c r="G422" s="100">
        <v>58195.27</v>
      </c>
    </row>
    <row r="423" spans="1:7" ht="14.25">
      <c r="A423" s="92"/>
      <c r="B423" s="92"/>
      <c r="C423" s="92">
        <v>4270</v>
      </c>
      <c r="D423" s="93" t="s">
        <v>23</v>
      </c>
      <c r="E423" s="117"/>
      <c r="F423" s="118">
        <v>34600</v>
      </c>
      <c r="G423" s="100">
        <v>28732.98</v>
      </c>
    </row>
    <row r="424" spans="1:7" ht="14.25">
      <c r="A424" s="92"/>
      <c r="B424" s="92"/>
      <c r="C424" s="92">
        <v>4300</v>
      </c>
      <c r="D424" s="93" t="s">
        <v>18</v>
      </c>
      <c r="E424" s="117"/>
      <c r="F424" s="118">
        <v>720</v>
      </c>
      <c r="G424" s="100">
        <v>0</v>
      </c>
    </row>
    <row r="425" spans="1:7" ht="30" customHeight="1">
      <c r="A425" s="77"/>
      <c r="B425" s="77">
        <v>90019</v>
      </c>
      <c r="C425" s="77"/>
      <c r="D425" s="97" t="s">
        <v>104</v>
      </c>
      <c r="E425" s="119"/>
      <c r="F425" s="120">
        <f>F426</f>
        <v>10500</v>
      </c>
      <c r="G425" s="120">
        <f>G426</f>
        <v>2674.32</v>
      </c>
    </row>
    <row r="426" spans="1:7" ht="14.25">
      <c r="A426" s="92"/>
      <c r="B426" s="92"/>
      <c r="C426" s="92">
        <v>4430</v>
      </c>
      <c r="D426" s="93" t="s">
        <v>30</v>
      </c>
      <c r="E426" s="117"/>
      <c r="F426" s="118">
        <v>10500</v>
      </c>
      <c r="G426" s="100">
        <v>2674.32</v>
      </c>
    </row>
    <row r="427" spans="1:7" ht="15">
      <c r="A427" s="77"/>
      <c r="B427" s="77">
        <v>90095</v>
      </c>
      <c r="C427" s="77"/>
      <c r="D427" s="97" t="s">
        <v>17</v>
      </c>
      <c r="E427" s="119"/>
      <c r="F427" s="120">
        <f>F428</f>
        <v>60000</v>
      </c>
      <c r="G427" s="120">
        <f>G428</f>
        <v>42285.92</v>
      </c>
    </row>
    <row r="428" spans="1:7" ht="14.25">
      <c r="A428" s="92"/>
      <c r="B428" s="92"/>
      <c r="C428" s="92">
        <v>4300</v>
      </c>
      <c r="D428" s="93" t="s">
        <v>18</v>
      </c>
      <c r="E428" s="117"/>
      <c r="F428" s="118">
        <v>60000</v>
      </c>
      <c r="G428" s="100">
        <v>42285.92</v>
      </c>
    </row>
    <row r="429" spans="1:7" ht="15">
      <c r="A429" s="108">
        <v>921</v>
      </c>
      <c r="B429" s="104"/>
      <c r="C429" s="104"/>
      <c r="D429" s="82" t="s">
        <v>105</v>
      </c>
      <c r="E429" s="119"/>
      <c r="F429" s="122">
        <f>F430+F437+F442+F439</f>
        <v>405634</v>
      </c>
      <c r="G429" s="122">
        <f>G430+G437+G442+G439</f>
        <v>379145.3</v>
      </c>
    </row>
    <row r="430" spans="1:7" ht="17.25" customHeight="1">
      <c r="A430" s="77"/>
      <c r="B430" s="77">
        <v>92109</v>
      </c>
      <c r="C430" s="77"/>
      <c r="D430" s="86" t="s">
        <v>106</v>
      </c>
      <c r="E430" s="119"/>
      <c r="F430" s="120">
        <f>F431+F434+F436+F435+F432+F433</f>
        <v>102462</v>
      </c>
      <c r="G430" s="120">
        <f>G431+G434+G436+G435+G432+G433</f>
        <v>98959.5</v>
      </c>
    </row>
    <row r="431" spans="1:7" ht="28.5">
      <c r="A431" s="92"/>
      <c r="B431" s="92"/>
      <c r="C431" s="92">
        <v>2480</v>
      </c>
      <c r="D431" s="93" t="s">
        <v>107</v>
      </c>
      <c r="E431" s="117"/>
      <c r="F431" s="118">
        <v>99802</v>
      </c>
      <c r="G431" s="100">
        <v>96300</v>
      </c>
    </row>
    <row r="432" spans="1:7" ht="28.5">
      <c r="A432" s="92"/>
      <c r="B432" s="92"/>
      <c r="C432" s="92">
        <v>2910</v>
      </c>
      <c r="D432" s="93" t="s">
        <v>279</v>
      </c>
      <c r="E432" s="117"/>
      <c r="F432" s="118">
        <v>1374</v>
      </c>
      <c r="G432" s="100">
        <v>1373.5</v>
      </c>
    </row>
    <row r="433" spans="1:7" ht="28.5">
      <c r="A433" s="92"/>
      <c r="B433" s="92"/>
      <c r="C433" s="92">
        <v>4560</v>
      </c>
      <c r="D433" s="93" t="s">
        <v>280</v>
      </c>
      <c r="E433" s="117"/>
      <c r="F433" s="118">
        <v>1286</v>
      </c>
      <c r="G433" s="100">
        <v>1286</v>
      </c>
    </row>
    <row r="434" spans="1:7" ht="15" customHeight="1" hidden="1">
      <c r="A434" s="92"/>
      <c r="B434" s="92"/>
      <c r="C434" s="92"/>
      <c r="D434" s="93"/>
      <c r="E434" s="117"/>
      <c r="F434" s="118"/>
      <c r="G434" s="100"/>
    </row>
    <row r="435" spans="1:7" ht="16.5" customHeight="1" hidden="1">
      <c r="A435" s="92"/>
      <c r="B435" s="92"/>
      <c r="C435" s="92"/>
      <c r="D435" s="93"/>
      <c r="E435" s="117"/>
      <c r="F435" s="118"/>
      <c r="G435" s="100"/>
    </row>
    <row r="436" spans="1:7" ht="15" customHeight="1" hidden="1">
      <c r="A436" s="92"/>
      <c r="B436" s="92"/>
      <c r="C436" s="92"/>
      <c r="D436" s="93"/>
      <c r="E436" s="117"/>
      <c r="F436" s="118"/>
      <c r="G436" s="100"/>
    </row>
    <row r="437" spans="1:7" ht="15">
      <c r="A437" s="77"/>
      <c r="B437" s="77">
        <v>92116</v>
      </c>
      <c r="C437" s="77"/>
      <c r="D437" s="97" t="s">
        <v>108</v>
      </c>
      <c r="E437" s="119"/>
      <c r="F437" s="120">
        <f>F438</f>
        <v>259033</v>
      </c>
      <c r="G437" s="120">
        <f>G438</f>
        <v>250789</v>
      </c>
    </row>
    <row r="438" spans="1:7" ht="28.5">
      <c r="A438" s="92"/>
      <c r="B438" s="92"/>
      <c r="C438" s="92">
        <v>2480</v>
      </c>
      <c r="D438" s="93" t="s">
        <v>109</v>
      </c>
      <c r="E438" s="117"/>
      <c r="F438" s="118">
        <v>259033</v>
      </c>
      <c r="G438" s="100">
        <v>250789</v>
      </c>
    </row>
    <row r="439" spans="1:7" ht="15" customHeight="1">
      <c r="A439" s="76"/>
      <c r="B439" s="76">
        <v>92120</v>
      </c>
      <c r="C439" s="76"/>
      <c r="D439" s="133" t="s">
        <v>110</v>
      </c>
      <c r="E439" s="115"/>
      <c r="F439" s="116">
        <f>SUM(F440:F441)</f>
        <v>3000</v>
      </c>
      <c r="G439" s="116">
        <f>SUM(G440:G441)</f>
        <v>3000</v>
      </c>
    </row>
    <row r="440" spans="1:7" ht="39.75" customHeight="1">
      <c r="A440" s="76"/>
      <c r="B440" s="76"/>
      <c r="C440" s="38">
        <v>2820</v>
      </c>
      <c r="D440" s="88" t="s">
        <v>284</v>
      </c>
      <c r="E440" s="131"/>
      <c r="F440" s="100">
        <v>3000</v>
      </c>
      <c r="G440" s="100">
        <v>3000</v>
      </c>
    </row>
    <row r="441" spans="1:7" ht="49.5" customHeight="1" hidden="1">
      <c r="A441" s="92"/>
      <c r="B441" s="92"/>
      <c r="C441" s="92"/>
      <c r="D441" s="88"/>
      <c r="E441" s="117"/>
      <c r="F441" s="118"/>
      <c r="G441" s="100"/>
    </row>
    <row r="442" spans="1:7" ht="15">
      <c r="A442" s="77"/>
      <c r="B442" s="77">
        <v>92195</v>
      </c>
      <c r="C442" s="77"/>
      <c r="D442" s="97" t="s">
        <v>17</v>
      </c>
      <c r="E442" s="119"/>
      <c r="F442" s="120">
        <f>F443+F444+F445+F446+F447+F448+F449+F450</f>
        <v>41139</v>
      </c>
      <c r="G442" s="120">
        <f>SUM(G443:G450)</f>
        <v>26396.8</v>
      </c>
    </row>
    <row r="443" spans="1:7" ht="35.25" customHeight="1">
      <c r="A443" s="92"/>
      <c r="B443" s="92"/>
      <c r="C443" s="92">
        <v>2710</v>
      </c>
      <c r="D443" s="93" t="s">
        <v>111</v>
      </c>
      <c r="E443" s="117"/>
      <c r="F443" s="118">
        <v>1500</v>
      </c>
      <c r="G443" s="100">
        <v>0</v>
      </c>
    </row>
    <row r="444" spans="1:7" ht="14.25">
      <c r="A444" s="92"/>
      <c r="B444" s="92"/>
      <c r="C444" s="92">
        <v>3030</v>
      </c>
      <c r="D444" s="93" t="s">
        <v>43</v>
      </c>
      <c r="E444" s="117"/>
      <c r="F444" s="118">
        <v>2300</v>
      </c>
      <c r="G444" s="100">
        <v>0</v>
      </c>
    </row>
    <row r="445" spans="1:7" ht="14.25">
      <c r="A445" s="92"/>
      <c r="B445" s="92"/>
      <c r="C445" s="92">
        <v>4170</v>
      </c>
      <c r="D445" s="93" t="s">
        <v>28</v>
      </c>
      <c r="E445" s="117"/>
      <c r="F445" s="118">
        <v>3000</v>
      </c>
      <c r="G445" s="100">
        <v>1130</v>
      </c>
    </row>
    <row r="446" spans="1:7" ht="14.25">
      <c r="A446" s="92"/>
      <c r="B446" s="92"/>
      <c r="C446" s="92">
        <v>4210</v>
      </c>
      <c r="D446" s="121" t="s">
        <v>14</v>
      </c>
      <c r="E446" s="117"/>
      <c r="F446" s="118">
        <v>14839</v>
      </c>
      <c r="G446" s="100">
        <v>7349.02</v>
      </c>
    </row>
    <row r="447" spans="1:7" ht="14.25">
      <c r="A447" s="92"/>
      <c r="B447" s="92"/>
      <c r="C447" s="92">
        <v>4300</v>
      </c>
      <c r="D447" s="121" t="s">
        <v>18</v>
      </c>
      <c r="E447" s="117"/>
      <c r="F447" s="118">
        <v>19400</v>
      </c>
      <c r="G447" s="100">
        <v>17852.61</v>
      </c>
    </row>
    <row r="448" spans="1:7" ht="14.25" hidden="1">
      <c r="A448" s="92"/>
      <c r="B448" s="92"/>
      <c r="C448" s="92"/>
      <c r="D448" s="93"/>
      <c r="E448" s="117"/>
      <c r="F448" s="118"/>
      <c r="G448" s="100"/>
    </row>
    <row r="449" spans="1:7" ht="14.25" hidden="1">
      <c r="A449" s="92"/>
      <c r="B449" s="92"/>
      <c r="C449" s="92"/>
      <c r="D449" s="121"/>
      <c r="E449" s="117"/>
      <c r="F449" s="118"/>
      <c r="G449" s="100"/>
    </row>
    <row r="450" spans="1:7" ht="14.25">
      <c r="A450" s="92"/>
      <c r="B450" s="92"/>
      <c r="C450" s="92">
        <v>4750</v>
      </c>
      <c r="D450" s="93" t="s">
        <v>266</v>
      </c>
      <c r="E450" s="117"/>
      <c r="F450" s="118">
        <v>100</v>
      </c>
      <c r="G450" s="100">
        <v>65.17</v>
      </c>
    </row>
    <row r="451" spans="1:7" ht="15">
      <c r="A451" s="108">
        <v>926</v>
      </c>
      <c r="B451" s="81"/>
      <c r="C451" s="81"/>
      <c r="D451" s="135" t="s">
        <v>112</v>
      </c>
      <c r="E451" s="119"/>
      <c r="F451" s="122">
        <f>F452</f>
        <v>63800</v>
      </c>
      <c r="G451" s="122">
        <f>G452</f>
        <v>54143.39</v>
      </c>
    </row>
    <row r="452" spans="1:7" ht="15">
      <c r="A452" s="107"/>
      <c r="B452" s="107">
        <v>92695</v>
      </c>
      <c r="C452" s="107"/>
      <c r="D452" s="136" t="s">
        <v>17</v>
      </c>
      <c r="E452" s="119"/>
      <c r="F452" s="120">
        <f>F453+F454+F455+F456</f>
        <v>63800</v>
      </c>
      <c r="G452" s="120">
        <f>G453+G454+G455+G456</f>
        <v>54143.39</v>
      </c>
    </row>
    <row r="453" spans="1:7" ht="14.25">
      <c r="A453" s="106"/>
      <c r="B453" s="106"/>
      <c r="C453" s="92">
        <v>4210</v>
      </c>
      <c r="D453" s="121" t="s">
        <v>14</v>
      </c>
      <c r="E453" s="117"/>
      <c r="F453" s="118">
        <v>11500</v>
      </c>
      <c r="G453" s="100">
        <v>4143.39</v>
      </c>
    </row>
    <row r="454" spans="1:7" ht="14.25">
      <c r="A454" s="106"/>
      <c r="B454" s="106"/>
      <c r="C454" s="92">
        <v>4300</v>
      </c>
      <c r="D454" s="121" t="s">
        <v>18</v>
      </c>
      <c r="E454" s="117"/>
      <c r="F454" s="118">
        <v>1150</v>
      </c>
      <c r="G454" s="100">
        <v>0</v>
      </c>
    </row>
    <row r="455" spans="1:7" ht="14.25">
      <c r="A455" s="137"/>
      <c r="B455" s="106"/>
      <c r="C455" s="92">
        <v>4430</v>
      </c>
      <c r="D455" s="121" t="s">
        <v>30</v>
      </c>
      <c r="E455" s="117"/>
      <c r="F455" s="118">
        <v>1150</v>
      </c>
      <c r="G455" s="100">
        <v>0</v>
      </c>
    </row>
    <row r="456" spans="1:7" ht="39.75" customHeight="1">
      <c r="A456" s="106"/>
      <c r="B456" s="138"/>
      <c r="C456" s="92">
        <v>2830</v>
      </c>
      <c r="D456" s="93" t="s">
        <v>82</v>
      </c>
      <c r="E456" s="117"/>
      <c r="F456" s="118">
        <v>50000</v>
      </c>
      <c r="G456" s="100">
        <v>50000</v>
      </c>
    </row>
    <row r="457" spans="1:7" ht="15">
      <c r="A457" s="139"/>
      <c r="B457" s="139"/>
      <c r="C457" s="140"/>
      <c r="D457" s="82" t="s">
        <v>113</v>
      </c>
      <c r="E457" s="119"/>
      <c r="F457" s="122">
        <f>F8+F38+F43+F53+F67+F116+F141+F162+F168+F173+F176+F295+F316+F366+F407+F429+F451</f>
        <v>26712834</v>
      </c>
      <c r="G457" s="122">
        <f>G8+G38+G43+G53+G67+G116+G141+G162+G168+G173+G176+G295+G316+G366+G407+G429+G451</f>
        <v>23336333.32</v>
      </c>
    </row>
    <row r="458" spans="1:7" ht="14.25">
      <c r="A458" s="141"/>
      <c r="B458" s="141"/>
      <c r="C458" s="141"/>
      <c r="D458" s="141"/>
      <c r="E458" s="78"/>
      <c r="F458" s="142"/>
      <c r="G458" s="142"/>
    </row>
    <row r="459" spans="1:7" ht="15" hidden="1">
      <c r="A459" s="141"/>
      <c r="B459" s="141"/>
      <c r="C459" s="141"/>
      <c r="D459" s="143"/>
      <c r="E459" s="78"/>
      <c r="F459" s="142"/>
      <c r="G459" s="142"/>
    </row>
    <row r="460" spans="1:7" ht="15" hidden="1">
      <c r="A460" s="141"/>
      <c r="B460" s="141"/>
      <c r="C460" s="141"/>
      <c r="D460" s="143"/>
      <c r="E460" s="78"/>
      <c r="F460" s="142"/>
      <c r="G460" s="142"/>
    </row>
    <row r="461" spans="1:7" ht="15" hidden="1">
      <c r="A461" s="141"/>
      <c r="B461" s="141"/>
      <c r="C461" s="141"/>
      <c r="D461" s="143"/>
      <c r="E461" s="78"/>
      <c r="F461" s="142"/>
      <c r="G461" s="142"/>
    </row>
    <row r="462" spans="1:7" ht="15" hidden="1">
      <c r="A462" s="141"/>
      <c r="B462" s="141"/>
      <c r="C462" s="141"/>
      <c r="D462" s="143"/>
      <c r="E462" s="78"/>
      <c r="F462" s="142"/>
      <c r="G462" s="142"/>
    </row>
    <row r="463" spans="1:7" ht="15" hidden="1">
      <c r="A463" s="141"/>
      <c r="B463" s="141"/>
      <c r="C463" s="141"/>
      <c r="D463" s="144"/>
      <c r="E463" s="78"/>
      <c r="F463" s="142"/>
      <c r="G463" s="142"/>
    </row>
    <row r="464" spans="1:7" ht="15" hidden="1">
      <c r="A464" s="141"/>
      <c r="B464" s="141"/>
      <c r="C464" s="141"/>
      <c r="D464" s="143"/>
      <c r="E464" s="78"/>
      <c r="F464" s="142"/>
      <c r="G464" s="142"/>
    </row>
    <row r="465" spans="1:7" ht="15" hidden="1">
      <c r="A465" s="141"/>
      <c r="B465" s="141"/>
      <c r="C465" s="141"/>
      <c r="D465" s="143"/>
      <c r="E465" s="78"/>
      <c r="F465" s="142"/>
      <c r="G465" s="142"/>
    </row>
    <row r="466" spans="1:7" ht="15" hidden="1">
      <c r="A466" s="141"/>
      <c r="B466" s="141"/>
      <c r="C466" s="141"/>
      <c r="D466" s="143"/>
      <c r="E466" s="78"/>
      <c r="F466" s="142"/>
      <c r="G466" s="142"/>
    </row>
    <row r="467" spans="1:7" ht="15" hidden="1">
      <c r="A467" s="141"/>
      <c r="B467" s="141"/>
      <c r="C467" s="141"/>
      <c r="D467" s="143"/>
      <c r="E467" s="78"/>
      <c r="F467" s="142"/>
      <c r="G467" s="142"/>
    </row>
    <row r="468" spans="1:7" ht="14.25" hidden="1">
      <c r="A468" s="141"/>
      <c r="B468" s="141"/>
      <c r="C468" s="141"/>
      <c r="D468" s="141"/>
      <c r="E468" s="78"/>
      <c r="F468" s="78"/>
      <c r="G468" s="78"/>
    </row>
    <row r="469" spans="1:7" ht="14.25">
      <c r="A469" s="141"/>
      <c r="B469" s="141"/>
      <c r="C469" s="141"/>
      <c r="D469" s="141"/>
      <c r="E469" s="78"/>
      <c r="F469" s="78"/>
      <c r="G469" s="78"/>
    </row>
    <row r="470" spans="1:7" ht="14.25">
      <c r="A470" s="141"/>
      <c r="B470" s="141"/>
      <c r="C470" s="141"/>
      <c r="D470" s="141"/>
      <c r="E470" s="78"/>
      <c r="F470" s="78"/>
      <c r="G470" s="78"/>
    </row>
    <row r="471" spans="1:7" ht="14.25">
      <c r="A471" s="141"/>
      <c r="B471" s="141"/>
      <c r="C471" s="141"/>
      <c r="D471" s="141"/>
      <c r="E471" s="78"/>
      <c r="F471" s="78"/>
      <c r="G471" s="78"/>
    </row>
    <row r="472" spans="1:7" ht="14.25">
      <c r="A472" s="141"/>
      <c r="B472" s="141"/>
      <c r="C472" s="141"/>
      <c r="D472" s="141"/>
      <c r="E472" s="78"/>
      <c r="F472" s="78"/>
      <c r="G472" s="78"/>
    </row>
    <row r="473" spans="1:7" ht="14.25">
      <c r="A473" s="141"/>
      <c r="B473" s="141"/>
      <c r="C473" s="141"/>
      <c r="D473" s="141"/>
      <c r="E473" s="78"/>
      <c r="F473" s="78"/>
      <c r="G473" s="78"/>
    </row>
  </sheetData>
  <mergeCells count="6">
    <mergeCell ref="G4:G6"/>
    <mergeCell ref="F4:F6"/>
    <mergeCell ref="A5:A6"/>
    <mergeCell ref="B5:B6"/>
    <mergeCell ref="C4:C6"/>
    <mergeCell ref="D4:D6"/>
  </mergeCells>
  <printOptions horizontalCentered="1"/>
  <pageMargins left="0.29" right="0.42" top="0.82" bottom="0.64" header="0.4" footer="0.43"/>
  <pageSetup fitToHeight="10" horizontalDpi="600" verticalDpi="600" orientation="landscape" paperSize="9" scale="81" r:id="rId1"/>
  <headerFooter alignWithMargins="0">
    <oddFooter>&amp;CStrona &amp;P z &amp;N</oddFooter>
  </headerFooter>
  <rowBreaks count="3" manualBreakCount="3">
    <brk id="383" max="6" man="1"/>
    <brk id="421" max="6" man="1"/>
    <brk id="45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</cp:lastModifiedBy>
  <cp:lastPrinted>2008-03-07T07:51:44Z</cp:lastPrinted>
  <dcterms:created xsi:type="dcterms:W3CDTF">1998-12-09T13:02:10Z</dcterms:created>
  <dcterms:modified xsi:type="dcterms:W3CDTF">2008-03-12T08:37:14Z</dcterms:modified>
  <cp:category/>
  <cp:version/>
  <cp:contentType/>
  <cp:contentStatus/>
</cp:coreProperties>
</file>