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655" windowHeight="649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'Arkusz1'!$8:$8</definedName>
  </definedNames>
  <calcPr fullCalcOnLoad="1"/>
</workbook>
</file>

<file path=xl/sharedStrings.xml><?xml version="1.0" encoding="utf-8"?>
<sst xmlns="http://schemas.openxmlformats.org/spreadsheetml/2006/main" count="262" uniqueCount="189">
  <si>
    <t>ZAŁĄCZNIK   NR  1</t>
  </si>
  <si>
    <t>D O C H O D Y</t>
  </si>
  <si>
    <t xml:space="preserve">DZIAŁ </t>
  </si>
  <si>
    <t>ROZDZIAŁ</t>
  </si>
  <si>
    <t>PARAGRAF</t>
  </si>
  <si>
    <t xml:space="preserve">                    T R E Ś Ć</t>
  </si>
  <si>
    <t>ROLNICTWO I ŁOWIECTWO</t>
  </si>
  <si>
    <t>Infastruktura wodociągowa i sanitacyjna wsi</t>
  </si>
  <si>
    <t>środki na dofinansowanie własnych inwestycji gmin pozyskane z innych źródeł</t>
  </si>
  <si>
    <t>010</t>
  </si>
  <si>
    <t>01010</t>
  </si>
  <si>
    <t>Pozostała działalność</t>
  </si>
  <si>
    <t>600</t>
  </si>
  <si>
    <t>TRANSPORT   I  ŁĄCZNOŚĆ</t>
  </si>
  <si>
    <t>60016</t>
  </si>
  <si>
    <t>Drogi publiczne gminne</t>
  </si>
  <si>
    <t>750</t>
  </si>
  <si>
    <t>ADMINISTRACJA   PUBLICZNA</t>
  </si>
  <si>
    <t>75011</t>
  </si>
  <si>
    <t>Urzędy Wojewódzkie</t>
  </si>
  <si>
    <t>dotacje celowe otrzmane z budżetu państwa na realizację zadań bieżących z zakresu administracji rządowej oraz innych zadań zleconych gminie ustawami</t>
  </si>
  <si>
    <t>751</t>
  </si>
  <si>
    <t>URZĘDY NACZELNYCH ORGANÓW WŁADZY PAŃSTWOWEJ,KONTROLI I OCHRONY PRAWA ORAZ SĄDOWNICTWA</t>
  </si>
  <si>
    <t>75101</t>
  </si>
  <si>
    <t>Urzędy naczelnych organów władzy państwowej ,kontroli i ochrony prawa</t>
  </si>
  <si>
    <t>754</t>
  </si>
  <si>
    <t>BEZPIECZEŃSTWO PUBLICZNE I OCHRONA PRZECIWPOŻAROWA</t>
  </si>
  <si>
    <t>756</t>
  </si>
  <si>
    <t>75601</t>
  </si>
  <si>
    <t>Wpływy z podatku dochodowego od osób fizycznych</t>
  </si>
  <si>
    <t>podatek od działalności gospodarczej osób fizycznych , opłacony w formie karty podatkowej</t>
  </si>
  <si>
    <t>75615</t>
  </si>
  <si>
    <t>podatek od nieruchomości</t>
  </si>
  <si>
    <t>podatek rolny</t>
  </si>
  <si>
    <t>podatek leśny</t>
  </si>
  <si>
    <t>podatek od środków transportowych</t>
  </si>
  <si>
    <t>podatek od czynności cywilno prawnych</t>
  </si>
  <si>
    <t>podatek od spadków i darowizn</t>
  </si>
  <si>
    <t>wpływy z opłaty targowej</t>
  </si>
  <si>
    <t>75618</t>
  </si>
  <si>
    <t>Wpływy z innych opłat stanowiących dochody jednostek samorządu terytorialnego na podstawie ustaw</t>
  </si>
  <si>
    <t>wpływy z opłaty skarbowej</t>
  </si>
  <si>
    <t>75619</t>
  </si>
  <si>
    <t>Wpływy z różnych rozliczeń</t>
  </si>
  <si>
    <t>wpływy z opłaty eksploatacyjnej</t>
  </si>
  <si>
    <t>75621</t>
  </si>
  <si>
    <t>Udziały gmin w podatkach stanowiących dochód budżetu państwa</t>
  </si>
  <si>
    <t>podatek dochodowy od osób fizycznych</t>
  </si>
  <si>
    <t>podatek dochodowy od osób prawnych</t>
  </si>
  <si>
    <t>758</t>
  </si>
  <si>
    <t>RÓŻNE   ROZLICZENIA</t>
  </si>
  <si>
    <t>75801</t>
  </si>
  <si>
    <t>Część oświatowa subwencji ogólnej dla jednostek samorządu terytorialnego</t>
  </si>
  <si>
    <t>subwencje ogólne z budżetu państwa</t>
  </si>
  <si>
    <t>801</t>
  </si>
  <si>
    <t>OŚWIATA  I  WYCHOWANIE</t>
  </si>
  <si>
    <t>80101</t>
  </si>
  <si>
    <t>Szkoły podstawowe</t>
  </si>
  <si>
    <t>środki na dofinansowanie własnych  zadań bieżących gmin pozyskane z innych źródeł</t>
  </si>
  <si>
    <t>851</t>
  </si>
  <si>
    <t>OCHRONA   ZDROWIA</t>
  </si>
  <si>
    <t>środki  na dofinansowanie własnych inwestycji gmin pozyskane z innych źródeł</t>
  </si>
  <si>
    <t>85154</t>
  </si>
  <si>
    <t>Przeciwdziałanie alkoholizmowu</t>
  </si>
  <si>
    <t>dotacje celowe otrzymane  z budżetu państwa na realizację  zadań bieżących z zakresu administracji rządowej oraz innych zadań zleconych gminom ustawami</t>
  </si>
  <si>
    <t>dotacje celowe otrzymane  z budżetu państwa na realizację  własnych zadań bieżących  gmin</t>
  </si>
  <si>
    <t xml:space="preserve">dotacje celowe otrzymane z budżetu państwa na realizację  zadań  bieżących z zakresu administracji rządowej oraz innych zadań zleconych gminom ustawami </t>
  </si>
  <si>
    <t>Ośrodki pomocy społecznej</t>
  </si>
  <si>
    <t>dotacje celowe otrzymane z budżetu państwa na realizację własnych zadań bieżących gmin</t>
  </si>
  <si>
    <t>środki na dofinansowanie własnych zadań bieżących gmin,pozyskane z innych źródeł</t>
  </si>
  <si>
    <t>900</t>
  </si>
  <si>
    <t>GOSPODARKA KOMUNALNA I OCHRONA ŚRODOWISKA</t>
  </si>
  <si>
    <t>90001</t>
  </si>
  <si>
    <t>Gospodarka ściekowa i ochrona wód</t>
  </si>
  <si>
    <t>dotacje z funduszy celowych  na finansowanie lub dofinansowanie kosztów realizacji inwestycji i zakupów inwestycyjnych jednostek sektora finansów publicznych</t>
  </si>
  <si>
    <t>O G Ó Ł E M</t>
  </si>
  <si>
    <t>DOCHODY  OGÓŁEM  :</t>
  </si>
  <si>
    <t>1.dotacje celowe</t>
  </si>
  <si>
    <t>na zadania zlecone</t>
  </si>
  <si>
    <t>2.Pozostałe dotacje</t>
  </si>
  <si>
    <t>wpływy z opłaty administracyjnej za czynności urzędowe</t>
  </si>
  <si>
    <t xml:space="preserve">Składki na ubezpieczenie zdrowotne opłacane za osoby pobierające niektóre świadczenia  z pomocy społecznej     </t>
  </si>
  <si>
    <t>80110</t>
  </si>
  <si>
    <t>Gimnazja</t>
  </si>
  <si>
    <t>854</t>
  </si>
  <si>
    <t>EDUKACYJNA OPIEKA WYCHOWAWCZA</t>
  </si>
  <si>
    <t>85401</t>
  </si>
  <si>
    <t>Świetlice szkolne</t>
  </si>
  <si>
    <t>wpływy z innych lokalnych opłat pobieranych przez jednostki samorządu terytorialnego na podstawie odrębnych ustaw</t>
  </si>
  <si>
    <t>odsetki od nieterminowych wpłat z tytułu podatków i opłat</t>
  </si>
  <si>
    <t>DOCHODY OD OSÓB PRAWNYCH,OD OSÓB FIZYCZNYCH I OD INNYCH JEDNOSTEK NIE POSIADAJĄCYCH OSOBOWOŚCI PRAWNEJ ORAZ WYDATKI ZWIĄZANE Z ICH POBOREM</t>
  </si>
  <si>
    <t>0430</t>
  </si>
  <si>
    <t>0450</t>
  </si>
  <si>
    <t>75807</t>
  </si>
  <si>
    <t>Część wyrównawcza subwencji ogólnej dla gmin</t>
  </si>
  <si>
    <t>2920</t>
  </si>
  <si>
    <t>852</t>
  </si>
  <si>
    <t>POMOC SPOŁECZNA</t>
  </si>
  <si>
    <t>85213</t>
  </si>
  <si>
    <t>85214</t>
  </si>
  <si>
    <t xml:space="preserve">Zasiłki i pomoc w naturze oraz składki na ubezpieczenia społeczne </t>
  </si>
  <si>
    <t>85219</t>
  </si>
  <si>
    <t>85295</t>
  </si>
  <si>
    <t>2700</t>
  </si>
  <si>
    <t>6292</t>
  </si>
  <si>
    <t>2010</t>
  </si>
  <si>
    <t>0350</t>
  </si>
  <si>
    <t>0310</t>
  </si>
  <si>
    <t>0320</t>
  </si>
  <si>
    <t>0330</t>
  </si>
  <si>
    <t>0340</t>
  </si>
  <si>
    <t>0360</t>
  </si>
  <si>
    <t>0490</t>
  </si>
  <si>
    <t>0500</t>
  </si>
  <si>
    <t>0910</t>
  </si>
  <si>
    <t>0410</t>
  </si>
  <si>
    <t>0460</t>
  </si>
  <si>
    <t>0010</t>
  </si>
  <si>
    <t>0020</t>
  </si>
  <si>
    <t>0480</t>
  </si>
  <si>
    <t>2030</t>
  </si>
  <si>
    <t>6260</t>
  </si>
  <si>
    <t>6290</t>
  </si>
  <si>
    <t>75113</t>
  </si>
  <si>
    <t>Wybory do Parlamentu Europejskiego</t>
  </si>
  <si>
    <t>2033</t>
  </si>
  <si>
    <t>85212</t>
  </si>
  <si>
    <t>90002</t>
  </si>
  <si>
    <t>Gospodarka odpadami</t>
  </si>
  <si>
    <t>921</t>
  </si>
  <si>
    <t>KULTURA I OCHRONA DZIEDZICTWA NARODOWEGO</t>
  </si>
  <si>
    <t>środki na dofinansowanie własnych zadań bieżących gmin pozyskane  z innych źródeł</t>
  </si>
  <si>
    <t>wpływy z opłat  za zezwolenia na sprzedaż alkoholu</t>
  </si>
  <si>
    <t>6299</t>
  </si>
  <si>
    <t>75414</t>
  </si>
  <si>
    <t xml:space="preserve">Obrona cywilna </t>
  </si>
  <si>
    <t>85202</t>
  </si>
  <si>
    <t>Domy pomocy społecznej</t>
  </si>
  <si>
    <t>0830</t>
  </si>
  <si>
    <t>wpływy z usług</t>
  </si>
  <si>
    <t>92109</t>
  </si>
  <si>
    <t>Domy i ośrodki kultury,świetlice i kluby</t>
  </si>
  <si>
    <t xml:space="preserve">Wpływy z podatku rolnego,podatku leśnego,podatku od czynności cywilno prawnych , podatków i opłat lokalnych od osób prawnych i innych jednostek organizacyjnych </t>
  </si>
  <si>
    <t>75616</t>
  </si>
  <si>
    <t>Wpływy z podatku rolnego,podatku leśnego,podatku od spadków i darowizn, podatku od czynności cywilno prawnych oraz podatków i opłat lokalnych od osób fizycznych.</t>
  </si>
  <si>
    <t>01036</t>
  </si>
  <si>
    <t>Restrukturyzacja i modernizacja sektora żywnościowego oraz rozwój obszarów wiejskich</t>
  </si>
  <si>
    <t>ZMIANY</t>
  </si>
  <si>
    <t>PLAN BUDŻETU PO ZMIANACH</t>
  </si>
  <si>
    <t>+</t>
  </si>
  <si>
    <t>-</t>
  </si>
  <si>
    <t>80104</t>
  </si>
  <si>
    <t>Przedszkola</t>
  </si>
  <si>
    <t>85415</t>
  </si>
  <si>
    <t>Pomoc materialna dla uczniów</t>
  </si>
  <si>
    <t>na zadania własne</t>
  </si>
  <si>
    <t>2708</t>
  </si>
  <si>
    <t>92116</t>
  </si>
  <si>
    <t>Biblioteki</t>
  </si>
  <si>
    <t>2020</t>
  </si>
  <si>
    <t>dotacje celowe otrzymane z budżetu państwa na zadania bieżące  realizowane przez gminę na  podstawie porozumień z organami administracji rządowej</t>
  </si>
  <si>
    <t>środki  na dofinansowanie własnych zadań  bieżących  gmin pozyskane z innych źródeł</t>
  </si>
  <si>
    <t>środki  na dofinansowanie własnych zadań bieżących  gmin pozyskane z innych źródeł</t>
  </si>
  <si>
    <t>80195</t>
  </si>
  <si>
    <t>2039</t>
  </si>
  <si>
    <t>2709</t>
  </si>
  <si>
    <t>Świadczenia rodzinne, zaliczka alimentacyjna oraz składki na ubezpieczenia emerytalne i rentowe z ubezpieczenia społecznego</t>
  </si>
  <si>
    <t>PLAN NA  2006  R</t>
  </si>
  <si>
    <t>6298</t>
  </si>
  <si>
    <t>75831</t>
  </si>
  <si>
    <t>Część równoważąca subwencji ogólnej dla gmin</t>
  </si>
  <si>
    <t>3.Środki pozyskane z innych źródeł</t>
  </si>
  <si>
    <t>na porozum.z organ.adm.rządowej ( 202)</t>
  </si>
  <si>
    <t>na porozumienia i umowy z j.s.t.</t>
  </si>
  <si>
    <t>020</t>
  </si>
  <si>
    <t>L E Ś N I C T W O</t>
  </si>
  <si>
    <t>02095</t>
  </si>
  <si>
    <t>Pozostała działaność</t>
  </si>
  <si>
    <t>0750</t>
  </si>
  <si>
    <t>dochody z najmu i dzierżawy składników majątkowych Skarbu Państwa lub j.s.t. Lub innych jednostek zaliczanych do sektora finansów publicznych oraz innych umów o podobnym charakterze</t>
  </si>
  <si>
    <t>700</t>
  </si>
  <si>
    <t>GOSPODARKA  MIESZKANIOWA</t>
  </si>
  <si>
    <t>70005</t>
  </si>
  <si>
    <t>Gospodarka gruntami i nieruchomościami</t>
  </si>
  <si>
    <t>0770</t>
  </si>
  <si>
    <t>wpływy z tytułu odpłatnego nabycia prawa własności oraz prawa użytkowania wieczystego nieruchomości</t>
  </si>
  <si>
    <t>dotacje celowe otrzymane z budżetu państwa  na realizację inwestycji i zakupów inwestycyjnych własnych gmin</t>
  </si>
  <si>
    <t>z dnia 27 kwietnia   2006 roku</t>
  </si>
  <si>
    <t>Do Uchwały Rady  Gminy Biskupiec Nr XL/271/06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</si>
</sst>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#,##0.0"/>
    <numFmt numFmtId="168" formatCode="0.00000"/>
    <numFmt numFmtId="169" formatCode="0.0%"/>
  </numFmts>
  <fonts count="6">
    <font>
      <sz val="10"/>
      <name val="Arial CE"/>
      <family val="0"/>
    </font>
    <font>
      <sz val="10"/>
      <color indexed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0"/>
      <color indexed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1" fillId="2" borderId="0" xfId="0" applyFont="1" applyFill="1" applyAlignment="1">
      <alignment/>
    </xf>
    <xf numFmtId="4" fontId="3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5" fillId="2" borderId="0" xfId="0" applyFont="1" applyFill="1" applyAlignment="1">
      <alignment/>
    </xf>
    <xf numFmtId="49" fontId="2" fillId="0" borderId="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3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/>
    </xf>
    <xf numFmtId="4" fontId="2" fillId="3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5"/>
  <sheetViews>
    <sheetView tabSelected="1" zoomScale="75" zoomScaleNormal="75" workbookViewId="0" topLeftCell="A1">
      <selection activeCell="G189" sqref="G189"/>
    </sheetView>
  </sheetViews>
  <sheetFormatPr defaultColWidth="9.00390625" defaultRowHeight="12.75"/>
  <cols>
    <col min="1" max="1" width="7.00390625" style="45" customWidth="1"/>
    <col min="2" max="2" width="11.75390625" style="45" customWidth="1"/>
    <col min="3" max="3" width="12.00390625" style="6" customWidth="1"/>
    <col min="4" max="4" width="50.25390625" style="1" customWidth="1"/>
    <col min="5" max="5" width="16.375" style="6" customWidth="1"/>
    <col min="6" max="6" width="14.625" style="0" customWidth="1"/>
    <col min="7" max="7" width="15.00390625" style="0" customWidth="1"/>
    <col min="8" max="8" width="16.125" style="0" customWidth="1"/>
  </cols>
  <sheetData>
    <row r="1" spans="1:4" ht="15.75">
      <c r="A1" s="53" t="s">
        <v>0</v>
      </c>
      <c r="B1" s="53"/>
      <c r="C1" s="53"/>
      <c r="D1" s="54"/>
    </row>
    <row r="2" spans="1:4" ht="15.75">
      <c r="A2" s="83" t="s">
        <v>188</v>
      </c>
      <c r="B2" s="83"/>
      <c r="C2" s="83"/>
      <c r="D2" s="83"/>
    </row>
    <row r="3" spans="1:4" ht="15.75">
      <c r="A3" s="83" t="s">
        <v>187</v>
      </c>
      <c r="B3" s="83"/>
      <c r="C3" s="83"/>
      <c r="D3" s="83"/>
    </row>
    <row r="4" spans="1:4" ht="15.75">
      <c r="A4" s="53" t="s">
        <v>1</v>
      </c>
      <c r="B4" s="53"/>
      <c r="C4" s="53"/>
      <c r="D4" s="54"/>
    </row>
    <row r="6" spans="1:9" s="1" customFormat="1" ht="44.25" customHeight="1">
      <c r="A6" s="81" t="s">
        <v>2</v>
      </c>
      <c r="B6" s="81" t="s">
        <v>3</v>
      </c>
      <c r="C6" s="81" t="s">
        <v>4</v>
      </c>
      <c r="D6" s="81" t="s">
        <v>5</v>
      </c>
      <c r="E6" s="80" t="s">
        <v>167</v>
      </c>
      <c r="F6" s="78" t="s">
        <v>147</v>
      </c>
      <c r="G6" s="79"/>
      <c r="H6" s="57" t="s">
        <v>148</v>
      </c>
      <c r="I6" s="3"/>
    </row>
    <row r="7" spans="1:9" ht="12.75">
      <c r="A7" s="82"/>
      <c r="B7" s="82"/>
      <c r="C7" s="82"/>
      <c r="D7" s="82"/>
      <c r="E7" s="80"/>
      <c r="F7" s="23" t="s">
        <v>149</v>
      </c>
      <c r="G7" s="59" t="s">
        <v>150</v>
      </c>
      <c r="H7" s="58"/>
      <c r="I7" s="2"/>
    </row>
    <row r="8" spans="1:9" ht="12.75">
      <c r="A8" s="7">
        <v>1</v>
      </c>
      <c r="B8" s="7">
        <v>2</v>
      </c>
      <c r="C8" s="7">
        <v>3</v>
      </c>
      <c r="D8" s="23">
        <v>4</v>
      </c>
      <c r="E8" s="7">
        <v>5</v>
      </c>
      <c r="F8" s="23">
        <v>6</v>
      </c>
      <c r="G8" s="59">
        <v>7</v>
      </c>
      <c r="H8" s="59">
        <v>8</v>
      </c>
      <c r="I8" s="2"/>
    </row>
    <row r="9" spans="1:9" ht="15.75">
      <c r="A9" s="13" t="s">
        <v>9</v>
      </c>
      <c r="B9" s="17"/>
      <c r="C9" s="20"/>
      <c r="D9" s="62" t="s">
        <v>6</v>
      </c>
      <c r="E9" s="8">
        <f>E10+E18</f>
        <v>2789827</v>
      </c>
      <c r="F9" s="8">
        <f>F10+F18</f>
        <v>0</v>
      </c>
      <c r="G9" s="8">
        <f>G10+G18</f>
        <v>0</v>
      </c>
      <c r="H9" s="8">
        <f>H10+H18</f>
        <v>2789827</v>
      </c>
      <c r="I9" s="2"/>
    </row>
    <row r="10" spans="1:9" s="33" customFormat="1" ht="31.5">
      <c r="A10" s="34"/>
      <c r="B10" s="34" t="s">
        <v>10</v>
      </c>
      <c r="C10" s="35"/>
      <c r="D10" s="60" t="s">
        <v>7</v>
      </c>
      <c r="E10" s="37">
        <f>SUM(E11:E17)</f>
        <v>2689827</v>
      </c>
      <c r="F10" s="37">
        <f>SUM(F11:F17)</f>
        <v>0</v>
      </c>
      <c r="G10" s="37">
        <f>SUM(G11:G15)</f>
        <v>0</v>
      </c>
      <c r="H10" s="37">
        <f>SUM(H11:H17)</f>
        <v>2689827</v>
      </c>
      <c r="I10" s="38"/>
    </row>
    <row r="11" spans="1:9" s="33" customFormat="1" ht="60">
      <c r="A11" s="34"/>
      <c r="B11" s="34"/>
      <c r="C11" s="21">
        <v>6260</v>
      </c>
      <c r="D11" s="26" t="s">
        <v>74</v>
      </c>
      <c r="E11" s="5">
        <v>40000</v>
      </c>
      <c r="F11" s="64"/>
      <c r="G11" s="64"/>
      <c r="H11" s="64">
        <f>E11+F11--G11</f>
        <v>40000</v>
      </c>
      <c r="I11" s="38"/>
    </row>
    <row r="12" spans="1:10" ht="30">
      <c r="A12" s="14"/>
      <c r="B12" s="14"/>
      <c r="C12" s="21">
        <v>6290</v>
      </c>
      <c r="D12" s="26" t="s">
        <v>8</v>
      </c>
      <c r="E12" s="5">
        <v>170000</v>
      </c>
      <c r="F12" s="69"/>
      <c r="G12" s="69"/>
      <c r="H12" s="69">
        <f>E12+F12-G12</f>
        <v>170000</v>
      </c>
      <c r="I12" s="2"/>
      <c r="J12" s="4"/>
    </row>
    <row r="13" spans="1:10" ht="30">
      <c r="A13" s="14"/>
      <c r="B13" s="14"/>
      <c r="C13" s="21">
        <v>6292</v>
      </c>
      <c r="D13" s="26" t="s">
        <v>61</v>
      </c>
      <c r="E13" s="5">
        <v>0</v>
      </c>
      <c r="F13" s="69"/>
      <c r="G13" s="69"/>
      <c r="H13" s="69">
        <f>E13+F13-G13</f>
        <v>0</v>
      </c>
      <c r="I13" s="2"/>
      <c r="J13" s="4"/>
    </row>
    <row r="14" spans="1:10" ht="30">
      <c r="A14" s="14"/>
      <c r="B14" s="14"/>
      <c r="C14" s="21">
        <v>6298</v>
      </c>
      <c r="D14" s="26" t="s">
        <v>61</v>
      </c>
      <c r="E14" s="5">
        <v>2312771</v>
      </c>
      <c r="F14" s="69"/>
      <c r="G14" s="69"/>
      <c r="H14" s="69">
        <f>E14+F14-G14</f>
        <v>2312771</v>
      </c>
      <c r="I14" s="2"/>
      <c r="J14" s="4"/>
    </row>
    <row r="15" spans="1:10" ht="30">
      <c r="A15" s="14"/>
      <c r="B15" s="14"/>
      <c r="C15" s="21">
        <v>6299</v>
      </c>
      <c r="D15" s="26" t="s">
        <v>61</v>
      </c>
      <c r="E15" s="5">
        <v>117296</v>
      </c>
      <c r="F15" s="69"/>
      <c r="G15" s="69"/>
      <c r="H15" s="69">
        <f>E15+F15-G15</f>
        <v>117296</v>
      </c>
      <c r="I15" s="2"/>
      <c r="J15" s="4"/>
    </row>
    <row r="16" spans="1:10" ht="15" hidden="1">
      <c r="A16" s="14"/>
      <c r="B16" s="14"/>
      <c r="C16" s="21"/>
      <c r="D16" s="26"/>
      <c r="E16" s="5"/>
      <c r="F16" s="69"/>
      <c r="G16" s="69"/>
      <c r="H16" s="69"/>
      <c r="I16" s="2"/>
      <c r="J16" s="4"/>
    </row>
    <row r="17" spans="1:10" ht="45">
      <c r="A17" s="14"/>
      <c r="B17" s="14"/>
      <c r="C17" s="21">
        <v>6339</v>
      </c>
      <c r="D17" s="26" t="s">
        <v>186</v>
      </c>
      <c r="E17" s="5">
        <v>49760</v>
      </c>
      <c r="F17" s="69"/>
      <c r="G17" s="69"/>
      <c r="H17" s="69">
        <f>E17+F17-G17</f>
        <v>49760</v>
      </c>
      <c r="I17" s="2"/>
      <c r="J17" s="4"/>
    </row>
    <row r="18" spans="1:10" s="33" customFormat="1" ht="47.25">
      <c r="A18" s="34"/>
      <c r="B18" s="34" t="s">
        <v>145</v>
      </c>
      <c r="C18" s="35"/>
      <c r="D18" s="60" t="s">
        <v>146</v>
      </c>
      <c r="E18" s="37">
        <f>SUM(E19)</f>
        <v>100000</v>
      </c>
      <c r="F18" s="37">
        <f>SUM(F19)</f>
        <v>0</v>
      </c>
      <c r="G18" s="37">
        <f>SUM(G19)</f>
        <v>0</v>
      </c>
      <c r="H18" s="37">
        <f>SUM(H19)</f>
        <v>100000</v>
      </c>
      <c r="I18" s="38"/>
      <c r="J18" s="39"/>
    </row>
    <row r="19" spans="1:9" ht="30">
      <c r="A19" s="14"/>
      <c r="B19" s="14"/>
      <c r="C19" s="14" t="s">
        <v>156</v>
      </c>
      <c r="D19" s="26" t="s">
        <v>131</v>
      </c>
      <c r="E19" s="5">
        <v>100000</v>
      </c>
      <c r="F19" s="69"/>
      <c r="G19" s="69"/>
      <c r="H19" s="69">
        <f>E19+F19-G19</f>
        <v>100000</v>
      </c>
      <c r="I19" s="2"/>
    </row>
    <row r="20" spans="1:9" ht="15.75" hidden="1">
      <c r="A20" s="13"/>
      <c r="B20" s="17"/>
      <c r="C20" s="17"/>
      <c r="D20" s="62"/>
      <c r="E20" s="8"/>
      <c r="F20" s="8"/>
      <c r="G20" s="8"/>
      <c r="H20" s="8"/>
      <c r="I20" s="2"/>
    </row>
    <row r="21" spans="1:9" s="33" customFormat="1" ht="15.75" hidden="1">
      <c r="A21" s="34"/>
      <c r="B21" s="34"/>
      <c r="C21" s="34"/>
      <c r="D21" s="60"/>
      <c r="E21" s="37"/>
      <c r="F21" s="37"/>
      <c r="G21" s="37"/>
      <c r="H21" s="37"/>
      <c r="I21" s="38"/>
    </row>
    <row r="22" spans="1:9" ht="15" hidden="1">
      <c r="A22" s="14"/>
      <c r="B22" s="14"/>
      <c r="C22" s="14"/>
      <c r="D22" s="26"/>
      <c r="E22" s="5"/>
      <c r="F22" s="69"/>
      <c r="G22" s="69"/>
      <c r="H22" s="69"/>
      <c r="I22" s="2"/>
    </row>
    <row r="23" spans="1:9" ht="15.75">
      <c r="A23" s="13" t="s">
        <v>174</v>
      </c>
      <c r="B23" s="13"/>
      <c r="C23" s="13"/>
      <c r="D23" s="62" t="s">
        <v>175</v>
      </c>
      <c r="E23" s="8">
        <f>E24</f>
        <v>11000</v>
      </c>
      <c r="F23" s="75">
        <f aca="true" t="shared" si="0" ref="E23:H24">F24</f>
        <v>0</v>
      </c>
      <c r="G23" s="75">
        <f t="shared" si="0"/>
        <v>0</v>
      </c>
      <c r="H23" s="75">
        <f t="shared" si="0"/>
        <v>11000</v>
      </c>
      <c r="I23" s="2"/>
    </row>
    <row r="24" spans="1:9" ht="15.75">
      <c r="A24" s="49"/>
      <c r="B24" s="49" t="s">
        <v>176</v>
      </c>
      <c r="C24" s="49"/>
      <c r="D24" s="61" t="s">
        <v>177</v>
      </c>
      <c r="E24" s="29">
        <f t="shared" si="0"/>
        <v>11000</v>
      </c>
      <c r="F24" s="76">
        <f t="shared" si="0"/>
        <v>0</v>
      </c>
      <c r="G24" s="76">
        <f t="shared" si="0"/>
        <v>0</v>
      </c>
      <c r="H24" s="76">
        <f t="shared" si="0"/>
        <v>11000</v>
      </c>
      <c r="I24" s="2"/>
    </row>
    <row r="25" spans="1:9" ht="75">
      <c r="A25" s="49"/>
      <c r="B25" s="49"/>
      <c r="C25" s="19" t="s">
        <v>178</v>
      </c>
      <c r="D25" s="77" t="s">
        <v>179</v>
      </c>
      <c r="E25" s="9">
        <v>11000</v>
      </c>
      <c r="F25" s="71"/>
      <c r="G25" s="71"/>
      <c r="H25" s="71">
        <f>E25+F25-G25</f>
        <v>11000</v>
      </c>
      <c r="I25" s="2"/>
    </row>
    <row r="26" spans="1:9" ht="15" hidden="1">
      <c r="A26" s="14"/>
      <c r="B26" s="14"/>
      <c r="C26" s="14"/>
      <c r="D26" s="26"/>
      <c r="E26" s="5"/>
      <c r="F26" s="69"/>
      <c r="G26" s="69"/>
      <c r="H26" s="69"/>
      <c r="I26" s="2"/>
    </row>
    <row r="27" spans="1:9" ht="15.75">
      <c r="A27" s="13" t="s">
        <v>12</v>
      </c>
      <c r="B27" s="17"/>
      <c r="C27" s="18"/>
      <c r="D27" s="62" t="s">
        <v>13</v>
      </c>
      <c r="E27" s="8">
        <f>E28</f>
        <v>9074238</v>
      </c>
      <c r="F27" s="8">
        <f>F28</f>
        <v>0</v>
      </c>
      <c r="G27" s="8">
        <f>G28</f>
        <v>412300</v>
      </c>
      <c r="H27" s="8">
        <f>H28</f>
        <v>8661938</v>
      </c>
      <c r="I27" s="2"/>
    </row>
    <row r="28" spans="1:9" s="33" customFormat="1" ht="15.75">
      <c r="A28" s="34"/>
      <c r="B28" s="34" t="s">
        <v>14</v>
      </c>
      <c r="C28" s="40"/>
      <c r="D28" s="60" t="s">
        <v>15</v>
      </c>
      <c r="E28" s="37">
        <f>E30++E29+E31</f>
        <v>9074238</v>
      </c>
      <c r="F28" s="37">
        <f>F30++F29+F31</f>
        <v>0</v>
      </c>
      <c r="G28" s="37">
        <f>G30++G29+G31</f>
        <v>412300</v>
      </c>
      <c r="H28" s="37">
        <f>H30++H29+H31</f>
        <v>8661938</v>
      </c>
      <c r="I28" s="38"/>
    </row>
    <row r="29" spans="1:9" ht="30">
      <c r="A29" s="14"/>
      <c r="B29" s="14"/>
      <c r="C29" s="14" t="s">
        <v>104</v>
      </c>
      <c r="D29" s="26" t="s">
        <v>8</v>
      </c>
      <c r="E29" s="5">
        <v>0</v>
      </c>
      <c r="F29" s="69"/>
      <c r="G29" s="69"/>
      <c r="H29" s="69">
        <f>E29+++F29-G29</f>
        <v>0</v>
      </c>
      <c r="I29" s="2"/>
    </row>
    <row r="30" spans="1:9" ht="30">
      <c r="A30" s="14"/>
      <c r="B30" s="14"/>
      <c r="C30" s="14" t="s">
        <v>168</v>
      </c>
      <c r="D30" s="26" t="s">
        <v>8</v>
      </c>
      <c r="E30" s="5">
        <v>8598315</v>
      </c>
      <c r="F30" s="69"/>
      <c r="G30" s="69">
        <v>412300</v>
      </c>
      <c r="H30" s="69">
        <f>E30++F30-G30</f>
        <v>8186015</v>
      </c>
      <c r="I30" s="2"/>
    </row>
    <row r="31" spans="1:9" ht="30">
      <c r="A31" s="14"/>
      <c r="B31" s="14"/>
      <c r="C31" s="14" t="s">
        <v>133</v>
      </c>
      <c r="D31" s="26" t="s">
        <v>8</v>
      </c>
      <c r="E31" s="5">
        <v>475923</v>
      </c>
      <c r="F31" s="69"/>
      <c r="G31" s="69"/>
      <c r="H31" s="69">
        <f>E31+F31-G31</f>
        <v>475923</v>
      </c>
      <c r="I31" s="2"/>
    </row>
    <row r="32" spans="1:9" ht="15.75" hidden="1">
      <c r="A32" s="13"/>
      <c r="B32" s="17"/>
      <c r="C32" s="20"/>
      <c r="D32" s="62"/>
      <c r="E32" s="8"/>
      <c r="F32" s="8"/>
      <c r="G32" s="8"/>
      <c r="H32" s="8"/>
      <c r="I32" s="2"/>
    </row>
    <row r="33" spans="1:8" s="33" customFormat="1" ht="20.25" customHeight="1" hidden="1">
      <c r="A33" s="34"/>
      <c r="B33" s="34"/>
      <c r="C33" s="35"/>
      <c r="D33" s="60"/>
      <c r="E33" s="37"/>
      <c r="F33" s="37"/>
      <c r="G33" s="37"/>
      <c r="H33" s="37"/>
    </row>
    <row r="34" spans="1:8" ht="15" hidden="1">
      <c r="A34" s="14"/>
      <c r="B34" s="14"/>
      <c r="C34" s="14"/>
      <c r="D34" s="26"/>
      <c r="E34" s="5"/>
      <c r="F34" s="64"/>
      <c r="G34" s="64"/>
      <c r="H34" s="64"/>
    </row>
    <row r="35" spans="1:8" ht="15" hidden="1">
      <c r="A35" s="14"/>
      <c r="B35" s="14"/>
      <c r="C35" s="14"/>
      <c r="D35" s="26"/>
      <c r="E35" s="5"/>
      <c r="F35" s="69"/>
      <c r="G35" s="69"/>
      <c r="H35" s="69"/>
    </row>
    <row r="36" spans="1:8" ht="15" hidden="1">
      <c r="A36" s="14"/>
      <c r="B36" s="14"/>
      <c r="C36" s="14"/>
      <c r="D36" s="26"/>
      <c r="E36" s="5"/>
      <c r="F36" s="69"/>
      <c r="G36" s="69"/>
      <c r="H36" s="69"/>
    </row>
    <row r="37" spans="1:8" ht="15" hidden="1">
      <c r="A37" s="14"/>
      <c r="B37" s="14"/>
      <c r="C37" s="14"/>
      <c r="D37" s="26"/>
      <c r="E37" s="5"/>
      <c r="F37" s="69"/>
      <c r="G37" s="69"/>
      <c r="H37" s="69"/>
    </row>
    <row r="38" spans="1:8" ht="15.75">
      <c r="A38" s="13" t="s">
        <v>180</v>
      </c>
      <c r="B38" s="13"/>
      <c r="C38" s="13"/>
      <c r="D38" s="62" t="s">
        <v>181</v>
      </c>
      <c r="E38" s="8">
        <f>E39</f>
        <v>266290</v>
      </c>
      <c r="F38" s="75">
        <f>F39</f>
        <v>0</v>
      </c>
      <c r="G38" s="75">
        <f>G39</f>
        <v>0</v>
      </c>
      <c r="H38" s="75">
        <f>H39</f>
        <v>266290</v>
      </c>
    </row>
    <row r="39" spans="1:8" ht="15.75">
      <c r="A39" s="14"/>
      <c r="B39" s="34" t="s">
        <v>182</v>
      </c>
      <c r="C39" s="34"/>
      <c r="D39" s="36" t="s">
        <v>183</v>
      </c>
      <c r="E39" s="37">
        <f>E40+E41</f>
        <v>266290</v>
      </c>
      <c r="F39" s="70">
        <f>F40+F41</f>
        <v>0</v>
      </c>
      <c r="G39" s="70">
        <f>G40+G41</f>
        <v>0</v>
      </c>
      <c r="H39" s="70">
        <f>H40+H41</f>
        <v>266290</v>
      </c>
    </row>
    <row r="40" spans="1:8" ht="75">
      <c r="A40" s="14"/>
      <c r="B40" s="34"/>
      <c r="C40" s="14" t="s">
        <v>178</v>
      </c>
      <c r="D40" s="77" t="s">
        <v>179</v>
      </c>
      <c r="E40" s="5">
        <v>126300</v>
      </c>
      <c r="F40" s="69"/>
      <c r="G40" s="69"/>
      <c r="H40" s="69">
        <f>E40+F40-G40</f>
        <v>126300</v>
      </c>
    </row>
    <row r="41" spans="1:8" ht="45">
      <c r="A41" s="14"/>
      <c r="B41" s="34"/>
      <c r="C41" s="14" t="s">
        <v>184</v>
      </c>
      <c r="D41" s="26" t="s">
        <v>185</v>
      </c>
      <c r="E41" s="5">
        <v>139990</v>
      </c>
      <c r="F41" s="69"/>
      <c r="G41" s="69"/>
      <c r="H41" s="69">
        <f>E41+F41-G41</f>
        <v>139990</v>
      </c>
    </row>
    <row r="42" spans="1:8" ht="15.75">
      <c r="A42" s="13" t="s">
        <v>16</v>
      </c>
      <c r="B42" s="17"/>
      <c r="C42" s="17"/>
      <c r="D42" s="62" t="s">
        <v>17</v>
      </c>
      <c r="E42" s="8">
        <f>E43+E45</f>
        <v>91210</v>
      </c>
      <c r="F42" s="8">
        <f>F43+F45</f>
        <v>0</v>
      </c>
      <c r="G42" s="8">
        <f>G43+G45</f>
        <v>0</v>
      </c>
      <c r="H42" s="8">
        <f>H43+H45</f>
        <v>91210</v>
      </c>
    </row>
    <row r="43" spans="1:8" s="33" customFormat="1" ht="15.75">
      <c r="A43" s="34"/>
      <c r="B43" s="34" t="s">
        <v>18</v>
      </c>
      <c r="C43" s="34"/>
      <c r="D43" s="60" t="s">
        <v>19</v>
      </c>
      <c r="E43" s="37">
        <f>E44</f>
        <v>91210</v>
      </c>
      <c r="F43" s="37">
        <f>F44</f>
        <v>0</v>
      </c>
      <c r="G43" s="37">
        <f>G44</f>
        <v>0</v>
      </c>
      <c r="H43" s="37">
        <f>H44</f>
        <v>91210</v>
      </c>
    </row>
    <row r="44" spans="1:8" ht="60">
      <c r="A44" s="14"/>
      <c r="B44" s="14"/>
      <c r="C44" s="14" t="s">
        <v>105</v>
      </c>
      <c r="D44" s="26" t="s">
        <v>20</v>
      </c>
      <c r="E44" s="5">
        <v>91210</v>
      </c>
      <c r="F44" s="69"/>
      <c r="G44" s="69"/>
      <c r="H44" s="69">
        <f>E44+F44---G44</f>
        <v>91210</v>
      </c>
    </row>
    <row r="45" spans="1:8" s="33" customFormat="1" ht="15.75" hidden="1">
      <c r="A45" s="34"/>
      <c r="B45" s="34"/>
      <c r="C45" s="34"/>
      <c r="D45" s="60"/>
      <c r="E45" s="37"/>
      <c r="F45" s="37"/>
      <c r="G45" s="37"/>
      <c r="H45" s="37"/>
    </row>
    <row r="46" spans="1:8" ht="15" hidden="1">
      <c r="A46" s="14"/>
      <c r="B46" s="14"/>
      <c r="C46" s="14"/>
      <c r="D46" s="26"/>
      <c r="E46" s="5"/>
      <c r="F46" s="69"/>
      <c r="G46" s="69"/>
      <c r="H46" s="69"/>
    </row>
    <row r="47" spans="1:8" ht="15" hidden="1">
      <c r="A47" s="14"/>
      <c r="B47" s="14"/>
      <c r="C47" s="14"/>
      <c r="D47" s="26"/>
      <c r="E47" s="5"/>
      <c r="F47" s="69"/>
      <c r="G47" s="69"/>
      <c r="H47" s="69"/>
    </row>
    <row r="48" spans="1:8" ht="47.25">
      <c r="A48" s="13" t="s">
        <v>21</v>
      </c>
      <c r="B48" s="17"/>
      <c r="C48" s="17"/>
      <c r="D48" s="62" t="s">
        <v>22</v>
      </c>
      <c r="E48" s="8">
        <f>E49+E51+E55+E53</f>
        <v>1512</v>
      </c>
      <c r="F48" s="8">
        <f>F49+F51+F55+F53</f>
        <v>0</v>
      </c>
      <c r="G48" s="8">
        <f>G49+G51+G55+G53</f>
        <v>0</v>
      </c>
      <c r="H48" s="8">
        <f>H49+H51+H55+H53</f>
        <v>1512</v>
      </c>
    </row>
    <row r="49" spans="1:8" s="33" customFormat="1" ht="31.5">
      <c r="A49" s="34"/>
      <c r="B49" s="34" t="s">
        <v>23</v>
      </c>
      <c r="C49" s="34"/>
      <c r="D49" s="60" t="s">
        <v>24</v>
      </c>
      <c r="E49" s="37">
        <f>E50</f>
        <v>1512</v>
      </c>
      <c r="F49" s="37">
        <f>F50</f>
        <v>0</v>
      </c>
      <c r="G49" s="37">
        <f>G50</f>
        <v>0</v>
      </c>
      <c r="H49" s="37">
        <f>H50</f>
        <v>1512</v>
      </c>
    </row>
    <row r="50" spans="1:8" ht="60">
      <c r="A50" s="14"/>
      <c r="B50" s="14"/>
      <c r="C50" s="14" t="s">
        <v>105</v>
      </c>
      <c r="D50" s="26" t="s">
        <v>20</v>
      </c>
      <c r="E50" s="5">
        <v>1512</v>
      </c>
      <c r="F50" s="69"/>
      <c r="G50" s="69"/>
      <c r="H50" s="69">
        <f>E50+F50-G50</f>
        <v>1512</v>
      </c>
    </row>
    <row r="51" spans="1:8" s="33" customFormat="1" ht="15.75" hidden="1">
      <c r="A51" s="34"/>
      <c r="B51" s="34" t="s">
        <v>123</v>
      </c>
      <c r="C51" s="34"/>
      <c r="D51" s="36" t="s">
        <v>124</v>
      </c>
      <c r="E51" s="37"/>
      <c r="F51" s="70"/>
      <c r="G51" s="70"/>
      <c r="H51" s="70"/>
    </row>
    <row r="52" spans="1:8" ht="60" hidden="1">
      <c r="A52" s="14"/>
      <c r="B52" s="14"/>
      <c r="C52" s="14" t="s">
        <v>105</v>
      </c>
      <c r="D52" s="26" t="s">
        <v>20</v>
      </c>
      <c r="E52" s="5"/>
      <c r="F52" s="69"/>
      <c r="G52" s="69"/>
      <c r="H52" s="69"/>
    </row>
    <row r="53" spans="1:8" ht="17.25" customHeight="1" hidden="1">
      <c r="A53" s="14"/>
      <c r="B53" s="34"/>
      <c r="C53" s="34"/>
      <c r="D53" s="36"/>
      <c r="E53" s="37"/>
      <c r="F53" s="70"/>
      <c r="G53" s="70"/>
      <c r="H53" s="70"/>
    </row>
    <row r="54" spans="1:8" ht="15" hidden="1">
      <c r="A54" s="14"/>
      <c r="B54" s="14"/>
      <c r="C54" s="14"/>
      <c r="D54" s="26"/>
      <c r="E54" s="5"/>
      <c r="F54" s="69"/>
      <c r="G54" s="69"/>
      <c r="H54" s="69"/>
    </row>
    <row r="55" spans="1:8" ht="15.75" hidden="1">
      <c r="A55" s="34"/>
      <c r="B55" s="34"/>
      <c r="C55" s="34"/>
      <c r="D55" s="60"/>
      <c r="E55" s="37"/>
      <c r="F55" s="70"/>
      <c r="G55" s="70"/>
      <c r="H55" s="70"/>
    </row>
    <row r="56" spans="1:8" ht="15" hidden="1">
      <c r="A56" s="14"/>
      <c r="B56" s="14"/>
      <c r="C56" s="14"/>
      <c r="D56" s="26"/>
      <c r="E56" s="5"/>
      <c r="F56" s="69"/>
      <c r="G56" s="69"/>
      <c r="H56" s="69"/>
    </row>
    <row r="57" spans="1:8" ht="31.5">
      <c r="A57" s="13" t="s">
        <v>25</v>
      </c>
      <c r="B57" s="17"/>
      <c r="C57" s="17"/>
      <c r="D57" s="62" t="s">
        <v>26</v>
      </c>
      <c r="E57" s="8">
        <f>E60+E58</f>
        <v>1000</v>
      </c>
      <c r="F57" s="8">
        <f>F60+F58</f>
        <v>0</v>
      </c>
      <c r="G57" s="8">
        <f>G60+G58</f>
        <v>700</v>
      </c>
      <c r="H57" s="8">
        <f>H60+H58</f>
        <v>300</v>
      </c>
    </row>
    <row r="58" spans="1:8" ht="15.75" hidden="1">
      <c r="A58" s="49"/>
      <c r="B58" s="49"/>
      <c r="C58" s="19"/>
      <c r="D58" s="61"/>
      <c r="E58" s="29"/>
      <c r="F58" s="65"/>
      <c r="G58" s="65"/>
      <c r="H58" s="66"/>
    </row>
    <row r="59" spans="1:8" ht="36.75" customHeight="1" hidden="1">
      <c r="A59" s="49"/>
      <c r="B59" s="19"/>
      <c r="C59" s="19"/>
      <c r="D59" s="26"/>
      <c r="E59" s="9"/>
      <c r="F59" s="71"/>
      <c r="G59" s="71"/>
      <c r="H59" s="71"/>
    </row>
    <row r="60" spans="1:8" s="33" customFormat="1" ht="15.75">
      <c r="A60" s="34"/>
      <c r="B60" s="34" t="s">
        <v>134</v>
      </c>
      <c r="C60" s="34"/>
      <c r="D60" s="60" t="s">
        <v>135</v>
      </c>
      <c r="E60" s="37">
        <f>E61</f>
        <v>1000</v>
      </c>
      <c r="F60" s="37">
        <f>F61</f>
        <v>0</v>
      </c>
      <c r="G60" s="37">
        <f>G61</f>
        <v>700</v>
      </c>
      <c r="H60" s="37">
        <f>H61</f>
        <v>300</v>
      </c>
    </row>
    <row r="61" spans="1:8" ht="60">
      <c r="A61" s="14"/>
      <c r="B61" s="14"/>
      <c r="C61" s="14" t="s">
        <v>105</v>
      </c>
      <c r="D61" s="26" t="s">
        <v>20</v>
      </c>
      <c r="E61" s="5">
        <v>1000</v>
      </c>
      <c r="F61" s="69"/>
      <c r="G61" s="69">
        <v>700</v>
      </c>
      <c r="H61" s="69">
        <f>E61+F61-G61</f>
        <v>300</v>
      </c>
    </row>
    <row r="62" spans="1:8" ht="63.75" customHeight="1">
      <c r="A62" s="13" t="s">
        <v>27</v>
      </c>
      <c r="B62" s="17"/>
      <c r="C62" s="17"/>
      <c r="D62" s="62" t="s">
        <v>90</v>
      </c>
      <c r="E62" s="8">
        <f>E63+E65++E87+E89+E91+E76</f>
        <v>4047936</v>
      </c>
      <c r="F62" s="8">
        <f>F63+F65++F87+F89+F91+F76</f>
        <v>14068</v>
      </c>
      <c r="G62" s="8">
        <f>G63+G65++G87+G89+G91+G76</f>
        <v>0</v>
      </c>
      <c r="H62" s="8">
        <f>H63+H65++H87+H89+H91+H76</f>
        <v>4062004</v>
      </c>
    </row>
    <row r="63" spans="1:8" s="33" customFormat="1" ht="31.5">
      <c r="A63" s="34"/>
      <c r="B63" s="34" t="s">
        <v>28</v>
      </c>
      <c r="C63" s="34"/>
      <c r="D63" s="60" t="s">
        <v>29</v>
      </c>
      <c r="E63" s="37">
        <f>E64</f>
        <v>2500</v>
      </c>
      <c r="F63" s="37">
        <f>F64</f>
        <v>0</v>
      </c>
      <c r="G63" s="37">
        <f>G64</f>
        <v>0</v>
      </c>
      <c r="H63" s="37">
        <f>H64</f>
        <v>2500</v>
      </c>
    </row>
    <row r="64" spans="1:8" ht="30">
      <c r="A64" s="14"/>
      <c r="B64" s="14"/>
      <c r="C64" s="14" t="s">
        <v>106</v>
      </c>
      <c r="D64" s="26" t="s">
        <v>30</v>
      </c>
      <c r="E64" s="5">
        <v>2500</v>
      </c>
      <c r="F64" s="69"/>
      <c r="G64" s="69"/>
      <c r="H64" s="69">
        <f>E64+F64-G64</f>
        <v>2500</v>
      </c>
    </row>
    <row r="65" spans="1:8" s="33" customFormat="1" ht="59.25" customHeight="1">
      <c r="A65" s="34"/>
      <c r="B65" s="34" t="s">
        <v>31</v>
      </c>
      <c r="C65" s="40"/>
      <c r="D65" s="60" t="s">
        <v>142</v>
      </c>
      <c r="E65" s="37">
        <f>E66++E67++E68++E69+++E70+E71+E72+E73++E74+++E75</f>
        <v>1048976</v>
      </c>
      <c r="F65" s="37">
        <f>F66++F67++F68++F69+++F70+F71+F72+F73++F74+++F75</f>
        <v>0</v>
      </c>
      <c r="G65" s="37">
        <f>G66++G67++G68++G69+++G70+G71+G72+G73++G74+++G75</f>
        <v>0</v>
      </c>
      <c r="H65" s="37">
        <f>H66++H67++H68++H69+++H70+H71+H72+H73++H74+++H75</f>
        <v>1048976</v>
      </c>
    </row>
    <row r="66" spans="1:8" ht="15">
      <c r="A66" s="14"/>
      <c r="B66" s="14"/>
      <c r="C66" s="14" t="s">
        <v>107</v>
      </c>
      <c r="D66" s="26" t="s">
        <v>32</v>
      </c>
      <c r="E66" s="5">
        <v>783139</v>
      </c>
      <c r="F66" s="64"/>
      <c r="G66" s="64"/>
      <c r="H66" s="64">
        <f>E66+++F66-G66</f>
        <v>783139</v>
      </c>
    </row>
    <row r="67" spans="1:8" ht="15">
      <c r="A67" s="14"/>
      <c r="B67" s="14"/>
      <c r="C67" s="14" t="s">
        <v>108</v>
      </c>
      <c r="D67" s="26" t="s">
        <v>33</v>
      </c>
      <c r="E67" s="5">
        <v>91479</v>
      </c>
      <c r="F67" s="64"/>
      <c r="G67" s="64"/>
      <c r="H67" s="64">
        <f aca="true" t="shared" si="1" ref="H67:H74">E67+F67-G67</f>
        <v>91479</v>
      </c>
    </row>
    <row r="68" spans="1:8" ht="15">
      <c r="A68" s="14"/>
      <c r="B68" s="14"/>
      <c r="C68" s="14" t="s">
        <v>109</v>
      </c>
      <c r="D68" s="26" t="s">
        <v>34</v>
      </c>
      <c r="E68" s="5">
        <v>116425</v>
      </c>
      <c r="F68" s="64"/>
      <c r="G68" s="64"/>
      <c r="H68" s="64">
        <f t="shared" si="1"/>
        <v>116425</v>
      </c>
    </row>
    <row r="69" spans="1:8" ht="15">
      <c r="A69" s="14"/>
      <c r="B69" s="14"/>
      <c r="C69" s="14" t="s">
        <v>110</v>
      </c>
      <c r="D69" s="26" t="s">
        <v>35</v>
      </c>
      <c r="E69" s="5">
        <v>17533</v>
      </c>
      <c r="F69" s="64"/>
      <c r="G69" s="64"/>
      <c r="H69" s="64">
        <f t="shared" si="1"/>
        <v>17533</v>
      </c>
    </row>
    <row r="70" spans="1:8" ht="15">
      <c r="A70" s="14"/>
      <c r="B70" s="14"/>
      <c r="C70" s="14" t="s">
        <v>111</v>
      </c>
      <c r="D70" s="26" t="s">
        <v>37</v>
      </c>
      <c r="E70" s="5"/>
      <c r="F70" s="64"/>
      <c r="G70" s="64"/>
      <c r="H70" s="64">
        <f t="shared" si="1"/>
        <v>0</v>
      </c>
    </row>
    <row r="71" spans="1:8" ht="15">
      <c r="A71" s="14"/>
      <c r="B71" s="14"/>
      <c r="C71" s="14" t="s">
        <v>91</v>
      </c>
      <c r="D71" s="26" t="s">
        <v>38</v>
      </c>
      <c r="E71" s="5"/>
      <c r="F71" s="64"/>
      <c r="G71" s="64"/>
      <c r="H71" s="64">
        <f t="shared" si="1"/>
        <v>0</v>
      </c>
    </row>
    <row r="72" spans="1:8" ht="15" hidden="1">
      <c r="A72" s="14"/>
      <c r="B72" s="14"/>
      <c r="C72" s="14"/>
      <c r="D72" s="26"/>
      <c r="E72" s="5"/>
      <c r="F72" s="64"/>
      <c r="G72" s="64"/>
      <c r="H72" s="64"/>
    </row>
    <row r="73" spans="1:8" ht="45">
      <c r="A73" s="14"/>
      <c r="B73" s="14"/>
      <c r="C73" s="14" t="s">
        <v>112</v>
      </c>
      <c r="D73" s="26" t="s">
        <v>88</v>
      </c>
      <c r="E73" s="5">
        <v>2400</v>
      </c>
      <c r="F73" s="69"/>
      <c r="G73" s="69"/>
      <c r="H73" s="69">
        <f t="shared" si="1"/>
        <v>2400</v>
      </c>
    </row>
    <row r="74" spans="1:8" ht="15">
      <c r="A74" s="14"/>
      <c r="B74" s="14"/>
      <c r="C74" s="14" t="s">
        <v>113</v>
      </c>
      <c r="D74" s="26" t="s">
        <v>36</v>
      </c>
      <c r="E74" s="5">
        <v>38000</v>
      </c>
      <c r="F74" s="64"/>
      <c r="G74" s="64"/>
      <c r="H74" s="64">
        <f t="shared" si="1"/>
        <v>38000</v>
      </c>
    </row>
    <row r="75" spans="1:8" ht="15" hidden="1">
      <c r="A75" s="14"/>
      <c r="B75" s="14"/>
      <c r="C75" s="14"/>
      <c r="D75" s="26"/>
      <c r="E75" s="5"/>
      <c r="F75" s="64"/>
      <c r="G75" s="64"/>
      <c r="H75" s="64"/>
    </row>
    <row r="76" spans="1:8" s="33" customFormat="1" ht="59.25" customHeight="1">
      <c r="A76" s="34"/>
      <c r="B76" s="34" t="s">
        <v>143</v>
      </c>
      <c r="C76" s="34"/>
      <c r="D76" s="60" t="s">
        <v>144</v>
      </c>
      <c r="E76" s="37">
        <f>SUM(E77:E86)</f>
        <v>1622517</v>
      </c>
      <c r="F76" s="37">
        <f>SUM(F77:F86)</f>
        <v>0</v>
      </c>
      <c r="G76" s="37">
        <f>SUM(G77:G86)</f>
        <v>0</v>
      </c>
      <c r="H76" s="37">
        <f>SUM(H77:H86)</f>
        <v>1622517</v>
      </c>
    </row>
    <row r="77" spans="1:8" ht="15.75" customHeight="1">
      <c r="A77" s="14"/>
      <c r="B77" s="14"/>
      <c r="C77" s="14" t="s">
        <v>107</v>
      </c>
      <c r="D77" s="26" t="s">
        <v>32</v>
      </c>
      <c r="E77" s="5">
        <v>913158</v>
      </c>
      <c r="F77" s="64"/>
      <c r="G77" s="64"/>
      <c r="H77" s="64">
        <f>E77+F77--G77</f>
        <v>913158</v>
      </c>
    </row>
    <row r="78" spans="1:8" ht="17.25" customHeight="1">
      <c r="A78" s="14"/>
      <c r="B78" s="14"/>
      <c r="C78" s="14" t="s">
        <v>108</v>
      </c>
      <c r="D78" s="26" t="s">
        <v>33</v>
      </c>
      <c r="E78" s="5">
        <v>486247</v>
      </c>
      <c r="F78" s="64"/>
      <c r="G78" s="64"/>
      <c r="H78" s="64">
        <f>E78+F78-G78</f>
        <v>486247</v>
      </c>
    </row>
    <row r="79" spans="1:8" ht="17.25" customHeight="1">
      <c r="A79" s="14"/>
      <c r="B79" s="14"/>
      <c r="C79" s="14" t="s">
        <v>109</v>
      </c>
      <c r="D79" s="26" t="s">
        <v>34</v>
      </c>
      <c r="E79" s="5">
        <v>3952</v>
      </c>
      <c r="F79" s="64"/>
      <c r="G79" s="64"/>
      <c r="H79" s="64">
        <f>E79+F79--G79</f>
        <v>3952</v>
      </c>
    </row>
    <row r="80" spans="1:8" ht="17.25" customHeight="1">
      <c r="A80" s="14"/>
      <c r="B80" s="14"/>
      <c r="C80" s="14" t="s">
        <v>110</v>
      </c>
      <c r="D80" s="26" t="s">
        <v>35</v>
      </c>
      <c r="E80" s="5">
        <v>88550</v>
      </c>
      <c r="F80" s="64"/>
      <c r="G80" s="64"/>
      <c r="H80" s="64">
        <f>E80+F80--G80</f>
        <v>88550</v>
      </c>
    </row>
    <row r="81" spans="1:8" ht="17.25" customHeight="1">
      <c r="A81" s="14"/>
      <c r="B81" s="14"/>
      <c r="C81" s="14" t="s">
        <v>111</v>
      </c>
      <c r="D81" s="26" t="s">
        <v>37</v>
      </c>
      <c r="E81" s="5">
        <v>11608</v>
      </c>
      <c r="F81" s="64"/>
      <c r="G81" s="64"/>
      <c r="H81" s="64">
        <f>E81+F81-G81</f>
        <v>11608</v>
      </c>
    </row>
    <row r="82" spans="1:8" ht="17.25" customHeight="1">
      <c r="A82" s="14"/>
      <c r="B82" s="14"/>
      <c r="C82" s="14" t="s">
        <v>91</v>
      </c>
      <c r="D82" s="26" t="s">
        <v>38</v>
      </c>
      <c r="E82" s="5">
        <v>56000</v>
      </c>
      <c r="F82" s="64"/>
      <c r="G82" s="64"/>
      <c r="H82" s="64">
        <f>E82+F82-G82</f>
        <v>56000</v>
      </c>
    </row>
    <row r="83" spans="1:8" ht="30">
      <c r="A83" s="14"/>
      <c r="B83" s="14"/>
      <c r="C83" s="14" t="s">
        <v>92</v>
      </c>
      <c r="D83" s="26" t="s">
        <v>80</v>
      </c>
      <c r="E83" s="5">
        <v>10150</v>
      </c>
      <c r="F83" s="69"/>
      <c r="G83" s="69"/>
      <c r="H83" s="69">
        <f>E83+F83-G83</f>
        <v>10150</v>
      </c>
    </row>
    <row r="84" spans="1:8" ht="45">
      <c r="A84" s="14"/>
      <c r="B84" s="14"/>
      <c r="C84" s="14" t="s">
        <v>112</v>
      </c>
      <c r="D84" s="26" t="s">
        <v>88</v>
      </c>
      <c r="E84" s="5">
        <v>680</v>
      </c>
      <c r="F84" s="69"/>
      <c r="G84" s="69"/>
      <c r="H84" s="69">
        <f>E84++F84-G84</f>
        <v>680</v>
      </c>
    </row>
    <row r="85" spans="1:8" ht="15">
      <c r="A85" s="14"/>
      <c r="B85" s="14"/>
      <c r="C85" s="14" t="s">
        <v>113</v>
      </c>
      <c r="D85" s="26" t="s">
        <v>36</v>
      </c>
      <c r="E85" s="5">
        <v>52172</v>
      </c>
      <c r="F85" s="64"/>
      <c r="G85" s="64"/>
      <c r="H85" s="64">
        <f>E85+F85-G85</f>
        <v>52172</v>
      </c>
    </row>
    <row r="86" spans="1:8" ht="30">
      <c r="A86" s="14"/>
      <c r="B86" s="14"/>
      <c r="C86" s="14" t="s">
        <v>114</v>
      </c>
      <c r="D86" s="26" t="s">
        <v>89</v>
      </c>
      <c r="E86" s="5"/>
      <c r="F86" s="69"/>
      <c r="G86" s="69"/>
      <c r="H86" s="69">
        <f>E86+F86---G86</f>
        <v>0</v>
      </c>
    </row>
    <row r="87" spans="1:8" s="33" customFormat="1" ht="47.25">
      <c r="A87" s="34"/>
      <c r="B87" s="34" t="s">
        <v>39</v>
      </c>
      <c r="C87" s="34"/>
      <c r="D87" s="60" t="s">
        <v>40</v>
      </c>
      <c r="E87" s="37">
        <f>E88</f>
        <v>64510</v>
      </c>
      <c r="F87" s="37">
        <f>F88</f>
        <v>0</v>
      </c>
      <c r="G87" s="37">
        <f>G88</f>
        <v>0</v>
      </c>
      <c r="H87" s="37">
        <f>H88</f>
        <v>64510</v>
      </c>
    </row>
    <row r="88" spans="1:8" ht="15">
      <c r="A88" s="14"/>
      <c r="B88" s="14"/>
      <c r="C88" s="14" t="s">
        <v>115</v>
      </c>
      <c r="D88" s="26" t="s">
        <v>41</v>
      </c>
      <c r="E88" s="5">
        <v>64510</v>
      </c>
      <c r="F88" s="64"/>
      <c r="G88" s="64"/>
      <c r="H88" s="64">
        <f>E88+F88-G88</f>
        <v>64510</v>
      </c>
    </row>
    <row r="89" spans="1:8" s="33" customFormat="1" ht="15.75">
      <c r="A89" s="34"/>
      <c r="B89" s="34" t="s">
        <v>42</v>
      </c>
      <c r="C89" s="34"/>
      <c r="D89" s="60" t="s">
        <v>43</v>
      </c>
      <c r="E89" s="37">
        <f>E90</f>
        <v>10199</v>
      </c>
      <c r="F89" s="37">
        <f>F90</f>
        <v>0</v>
      </c>
      <c r="G89" s="37">
        <f>G90</f>
        <v>0</v>
      </c>
      <c r="H89" s="37">
        <f>H90</f>
        <v>10199</v>
      </c>
    </row>
    <row r="90" spans="1:8" ht="15">
      <c r="A90" s="14"/>
      <c r="B90" s="14"/>
      <c r="C90" s="14" t="s">
        <v>116</v>
      </c>
      <c r="D90" s="26" t="s">
        <v>44</v>
      </c>
      <c r="E90" s="5">
        <v>10199</v>
      </c>
      <c r="F90" s="64"/>
      <c r="G90" s="64"/>
      <c r="H90" s="64">
        <f>E90++F90-G90</f>
        <v>10199</v>
      </c>
    </row>
    <row r="91" spans="1:8" s="33" customFormat="1" ht="31.5">
      <c r="A91" s="34"/>
      <c r="B91" s="34" t="s">
        <v>45</v>
      </c>
      <c r="C91" s="34"/>
      <c r="D91" s="60" t="s">
        <v>46</v>
      </c>
      <c r="E91" s="37">
        <f>E92+E93</f>
        <v>1299234</v>
      </c>
      <c r="F91" s="37">
        <f>F92+F93</f>
        <v>14068</v>
      </c>
      <c r="G91" s="37">
        <f>G92+G93</f>
        <v>0</v>
      </c>
      <c r="H91" s="37">
        <f>H92+H93</f>
        <v>1313302</v>
      </c>
    </row>
    <row r="92" spans="1:8" ht="15">
      <c r="A92" s="14"/>
      <c r="B92" s="14"/>
      <c r="C92" s="14" t="s">
        <v>117</v>
      </c>
      <c r="D92" s="26" t="s">
        <v>47</v>
      </c>
      <c r="E92" s="5">
        <v>1295599</v>
      </c>
      <c r="F92" s="64">
        <v>14068</v>
      </c>
      <c r="G92" s="64"/>
      <c r="H92" s="64">
        <f>E92++F92--G92</f>
        <v>1309667</v>
      </c>
    </row>
    <row r="93" spans="1:8" ht="18" customHeight="1">
      <c r="A93" s="14"/>
      <c r="B93" s="14"/>
      <c r="C93" s="14" t="s">
        <v>118</v>
      </c>
      <c r="D93" s="26" t="s">
        <v>48</v>
      </c>
      <c r="E93" s="5">
        <v>3635</v>
      </c>
      <c r="F93" s="64"/>
      <c r="G93" s="64"/>
      <c r="H93" s="64">
        <f>E93++F93-G93</f>
        <v>3635</v>
      </c>
    </row>
    <row r="94" spans="1:8" ht="15.75">
      <c r="A94" s="13" t="s">
        <v>49</v>
      </c>
      <c r="B94" s="17"/>
      <c r="C94" s="18"/>
      <c r="D94" s="62" t="s">
        <v>50</v>
      </c>
      <c r="E94" s="8">
        <f>E95++E99+E101</f>
        <v>10069215</v>
      </c>
      <c r="F94" s="8">
        <f>F95++F99+F101</f>
        <v>33275</v>
      </c>
      <c r="G94" s="8">
        <f>G95++G99+G101</f>
        <v>0</v>
      </c>
      <c r="H94" s="8">
        <f>H95++H99+H101</f>
        <v>10102490</v>
      </c>
    </row>
    <row r="95" spans="1:8" s="33" customFormat="1" ht="31.5">
      <c r="A95" s="34"/>
      <c r="B95" s="34" t="s">
        <v>51</v>
      </c>
      <c r="C95" s="40"/>
      <c r="D95" s="60" t="s">
        <v>52</v>
      </c>
      <c r="E95" s="37">
        <f>E96</f>
        <v>7170776</v>
      </c>
      <c r="F95" s="37">
        <f>F96</f>
        <v>33275</v>
      </c>
      <c r="G95" s="37">
        <f>G96</f>
        <v>0</v>
      </c>
      <c r="H95" s="37">
        <f>H96</f>
        <v>7204051</v>
      </c>
    </row>
    <row r="96" spans="1:8" ht="15">
      <c r="A96" s="14"/>
      <c r="B96" s="14"/>
      <c r="C96" s="14" t="s">
        <v>95</v>
      </c>
      <c r="D96" s="26" t="s">
        <v>53</v>
      </c>
      <c r="E96" s="5">
        <v>7170776</v>
      </c>
      <c r="F96" s="64">
        <v>33275</v>
      </c>
      <c r="G96" s="64"/>
      <c r="H96" s="64">
        <f>E96+F96-G96</f>
        <v>7204051</v>
      </c>
    </row>
    <row r="97" spans="1:8" s="33" customFormat="1" ht="15.75" hidden="1">
      <c r="A97" s="34"/>
      <c r="B97" s="34"/>
      <c r="C97" s="34"/>
      <c r="D97" s="60"/>
      <c r="E97" s="37"/>
      <c r="F97" s="63"/>
      <c r="G97" s="63"/>
      <c r="H97" s="63"/>
    </row>
    <row r="98" spans="1:8" ht="15" hidden="1">
      <c r="A98" s="14"/>
      <c r="B98" s="14"/>
      <c r="C98" s="14"/>
      <c r="D98" s="26"/>
      <c r="E98" s="5"/>
      <c r="F98" s="64"/>
      <c r="G98" s="64"/>
      <c r="H98" s="64"/>
    </row>
    <row r="99" spans="1:8" s="33" customFormat="1" ht="31.5">
      <c r="A99" s="34"/>
      <c r="B99" s="34" t="s">
        <v>93</v>
      </c>
      <c r="C99" s="34"/>
      <c r="D99" s="60" t="s">
        <v>94</v>
      </c>
      <c r="E99" s="37">
        <f>E100</f>
        <v>2869969</v>
      </c>
      <c r="F99" s="37">
        <f>F100</f>
        <v>0</v>
      </c>
      <c r="G99" s="37">
        <f>G100</f>
        <v>0</v>
      </c>
      <c r="H99" s="37">
        <f>H100</f>
        <v>2869969</v>
      </c>
    </row>
    <row r="100" spans="1:8" ht="15">
      <c r="A100" s="14"/>
      <c r="B100" s="14"/>
      <c r="C100" s="14" t="s">
        <v>95</v>
      </c>
      <c r="D100" s="26" t="s">
        <v>53</v>
      </c>
      <c r="E100" s="5">
        <v>2869969</v>
      </c>
      <c r="F100" s="64"/>
      <c r="G100" s="64"/>
      <c r="H100" s="64">
        <f>E100++F100-G100</f>
        <v>2869969</v>
      </c>
    </row>
    <row r="101" spans="1:8" s="33" customFormat="1" ht="31.5">
      <c r="A101" s="34"/>
      <c r="B101" s="34" t="s">
        <v>169</v>
      </c>
      <c r="C101" s="34"/>
      <c r="D101" s="60" t="s">
        <v>170</v>
      </c>
      <c r="E101" s="37">
        <f>E102</f>
        <v>28470</v>
      </c>
      <c r="F101" s="37">
        <f>F102</f>
        <v>0</v>
      </c>
      <c r="G101" s="37">
        <f>G102</f>
        <v>0</v>
      </c>
      <c r="H101" s="37">
        <f>H102</f>
        <v>28470</v>
      </c>
    </row>
    <row r="102" spans="1:8" ht="15">
      <c r="A102" s="14"/>
      <c r="B102" s="14"/>
      <c r="C102" s="14" t="s">
        <v>95</v>
      </c>
      <c r="D102" s="26" t="s">
        <v>53</v>
      </c>
      <c r="E102" s="5">
        <v>28470</v>
      </c>
      <c r="F102" s="64"/>
      <c r="G102" s="64"/>
      <c r="H102" s="64">
        <f>E102++F102-G102</f>
        <v>28470</v>
      </c>
    </row>
    <row r="103" spans="1:8" ht="15.75">
      <c r="A103" s="13" t="s">
        <v>54</v>
      </c>
      <c r="B103" s="17"/>
      <c r="C103" s="17"/>
      <c r="D103" s="62" t="s">
        <v>55</v>
      </c>
      <c r="E103" s="8">
        <f>E104+E114+E120+E112</f>
        <v>65120</v>
      </c>
      <c r="F103" s="8">
        <f>F104+F114+F120+F112</f>
        <v>0</v>
      </c>
      <c r="G103" s="8">
        <f>G104+G114+G120+G112</f>
        <v>0</v>
      </c>
      <c r="H103" s="8">
        <f>H104+H114+H120+H112</f>
        <v>65120</v>
      </c>
    </row>
    <row r="104" spans="1:8" s="33" customFormat="1" ht="15.75">
      <c r="A104" s="34"/>
      <c r="B104" s="34" t="s">
        <v>56</v>
      </c>
      <c r="C104" s="34"/>
      <c r="D104" s="60" t="s">
        <v>57</v>
      </c>
      <c r="E104" s="37">
        <f>SUM(E105:E111)</f>
        <v>0</v>
      </c>
      <c r="F104" s="63"/>
      <c r="G104" s="63"/>
      <c r="H104" s="63"/>
    </row>
    <row r="105" spans="1:8" s="33" customFormat="1" ht="30">
      <c r="A105" s="34"/>
      <c r="B105" s="34"/>
      <c r="C105" s="14" t="s">
        <v>120</v>
      </c>
      <c r="D105" s="26" t="s">
        <v>68</v>
      </c>
      <c r="E105" s="5">
        <v>0</v>
      </c>
      <c r="F105" s="64"/>
      <c r="G105" s="69"/>
      <c r="H105" s="69">
        <f>E105+F105-G105</f>
        <v>0</v>
      </c>
    </row>
    <row r="106" spans="1:8" ht="30">
      <c r="A106" s="14"/>
      <c r="B106" s="14"/>
      <c r="C106" s="14" t="s">
        <v>125</v>
      </c>
      <c r="D106" s="26" t="s">
        <v>68</v>
      </c>
      <c r="E106" s="5">
        <v>0</v>
      </c>
      <c r="F106" s="69"/>
      <c r="G106" s="69"/>
      <c r="H106" s="69">
        <f>E106+F106-G106</f>
        <v>0</v>
      </c>
    </row>
    <row r="107" spans="1:8" ht="15" hidden="1">
      <c r="A107" s="14"/>
      <c r="B107" s="14"/>
      <c r="C107" s="21"/>
      <c r="D107" s="26"/>
      <c r="E107" s="5"/>
      <c r="F107" s="69"/>
      <c r="G107" s="69"/>
      <c r="H107" s="69"/>
    </row>
    <row r="108" spans="1:8" ht="30">
      <c r="A108" s="14"/>
      <c r="B108" s="14"/>
      <c r="C108" s="21">
        <v>2700</v>
      </c>
      <c r="D108" s="26" t="s">
        <v>58</v>
      </c>
      <c r="E108" s="5">
        <v>0</v>
      </c>
      <c r="F108" s="69"/>
      <c r="G108" s="69"/>
      <c r="H108" s="69">
        <f>E108+F108-G108</f>
        <v>0</v>
      </c>
    </row>
    <row r="109" spans="1:8" ht="30">
      <c r="A109" s="14"/>
      <c r="B109" s="14"/>
      <c r="C109" s="21">
        <v>6290</v>
      </c>
      <c r="D109" s="26" t="s">
        <v>8</v>
      </c>
      <c r="E109" s="5">
        <v>0</v>
      </c>
      <c r="F109" s="69"/>
      <c r="G109" s="69"/>
      <c r="H109" s="69">
        <f>E109+F109-G109</f>
        <v>0</v>
      </c>
    </row>
    <row r="110" spans="1:8" ht="15" hidden="1">
      <c r="A110" s="14"/>
      <c r="B110" s="14"/>
      <c r="C110" s="21"/>
      <c r="D110" s="26"/>
      <c r="E110" s="5"/>
      <c r="F110" s="69"/>
      <c r="G110" s="69"/>
      <c r="H110" s="69"/>
    </row>
    <row r="111" spans="1:8" ht="30">
      <c r="A111" s="14"/>
      <c r="B111" s="14"/>
      <c r="C111" s="21">
        <v>6299</v>
      </c>
      <c r="D111" s="26" t="s">
        <v>8</v>
      </c>
      <c r="E111" s="5">
        <v>0</v>
      </c>
      <c r="F111" s="69"/>
      <c r="G111" s="69"/>
      <c r="H111" s="69">
        <f>E111+F111-G111</f>
        <v>0</v>
      </c>
    </row>
    <row r="112" spans="1:8" ht="15.75">
      <c r="A112" s="14"/>
      <c r="B112" s="34" t="s">
        <v>151</v>
      </c>
      <c r="C112" s="21"/>
      <c r="D112" s="60" t="s">
        <v>152</v>
      </c>
      <c r="E112" s="5">
        <f>E113</f>
        <v>0</v>
      </c>
      <c r="F112" s="5">
        <f>F113</f>
        <v>0</v>
      </c>
      <c r="G112" s="5">
        <f>G113</f>
        <v>0</v>
      </c>
      <c r="H112" s="5">
        <f>H113</f>
        <v>0</v>
      </c>
    </row>
    <row r="113" spans="1:8" ht="30">
      <c r="A113" s="14"/>
      <c r="B113" s="14"/>
      <c r="C113" s="21">
        <v>2033</v>
      </c>
      <c r="D113" s="26" t="s">
        <v>68</v>
      </c>
      <c r="E113" s="5">
        <v>0</v>
      </c>
      <c r="F113" s="69"/>
      <c r="G113" s="69"/>
      <c r="H113" s="69">
        <f>E113+F113-G113</f>
        <v>0</v>
      </c>
    </row>
    <row r="114" spans="1:8" s="33" customFormat="1" ht="15.75">
      <c r="A114" s="34"/>
      <c r="B114" s="34" t="s">
        <v>82</v>
      </c>
      <c r="C114" s="35"/>
      <c r="D114" s="60" t="s">
        <v>83</v>
      </c>
      <c r="E114" s="37">
        <f>E115+E116+E117</f>
        <v>65120</v>
      </c>
      <c r="F114" s="37">
        <f>F115+F116+F117</f>
        <v>0</v>
      </c>
      <c r="G114" s="37">
        <f>G115+G116+G117</f>
        <v>0</v>
      </c>
      <c r="H114" s="37">
        <f>H115+H116+H117</f>
        <v>65120</v>
      </c>
    </row>
    <row r="115" spans="1:8" ht="30">
      <c r="A115" s="14"/>
      <c r="B115" s="14"/>
      <c r="C115" s="14" t="s">
        <v>103</v>
      </c>
      <c r="D115" s="26" t="s">
        <v>58</v>
      </c>
      <c r="E115" s="5">
        <v>0</v>
      </c>
      <c r="F115" s="64"/>
      <c r="G115" s="64"/>
      <c r="H115" s="64">
        <f>E115+F115-G115</f>
        <v>0</v>
      </c>
    </row>
    <row r="116" spans="1:8" ht="30">
      <c r="A116" s="14"/>
      <c r="B116" s="14"/>
      <c r="C116" s="14" t="s">
        <v>156</v>
      </c>
      <c r="D116" s="26" t="s">
        <v>58</v>
      </c>
      <c r="E116" s="5">
        <v>48840</v>
      </c>
      <c r="F116" s="64"/>
      <c r="G116" s="64"/>
      <c r="H116" s="64">
        <f>E116+F116-G116</f>
        <v>48840</v>
      </c>
    </row>
    <row r="117" spans="1:8" ht="30">
      <c r="A117" s="14"/>
      <c r="B117" s="14"/>
      <c r="C117" s="14" t="s">
        <v>165</v>
      </c>
      <c r="D117" s="26" t="s">
        <v>58</v>
      </c>
      <c r="E117" s="5">
        <v>16280</v>
      </c>
      <c r="F117" s="64"/>
      <c r="G117" s="64"/>
      <c r="H117" s="64">
        <f>E117+F117-G117</f>
        <v>16280</v>
      </c>
    </row>
    <row r="118" spans="1:8" s="33" customFormat="1" ht="15.75">
      <c r="A118" s="34"/>
      <c r="B118" s="34" t="s">
        <v>163</v>
      </c>
      <c r="C118" s="34"/>
      <c r="D118" s="60" t="s">
        <v>11</v>
      </c>
      <c r="E118" s="37">
        <f>E119</f>
        <v>0</v>
      </c>
      <c r="F118" s="37">
        <f>F119</f>
        <v>0</v>
      </c>
      <c r="G118" s="37">
        <f>G119</f>
        <v>0</v>
      </c>
      <c r="H118" s="37">
        <f>H119</f>
        <v>0</v>
      </c>
    </row>
    <row r="119" spans="1:8" ht="30">
      <c r="A119" s="14"/>
      <c r="B119" s="14"/>
      <c r="C119" s="14" t="s">
        <v>120</v>
      </c>
      <c r="D119" s="26" t="s">
        <v>68</v>
      </c>
      <c r="E119" s="5">
        <v>0</v>
      </c>
      <c r="F119" s="64"/>
      <c r="G119" s="64"/>
      <c r="H119" s="64">
        <f>E119+F119-G119</f>
        <v>0</v>
      </c>
    </row>
    <row r="120" spans="1:8" s="33" customFormat="1" ht="14.25" customHeight="1" hidden="1">
      <c r="A120" s="34"/>
      <c r="B120" s="34"/>
      <c r="C120" s="35"/>
      <c r="D120" s="60"/>
      <c r="E120" s="37"/>
      <c r="F120" s="63"/>
      <c r="G120" s="63"/>
      <c r="H120" s="63"/>
    </row>
    <row r="121" spans="1:8" ht="15" hidden="1">
      <c r="A121" s="14"/>
      <c r="B121" s="14"/>
      <c r="C121" s="21"/>
      <c r="D121" s="26"/>
      <c r="E121" s="5"/>
      <c r="F121" s="64"/>
      <c r="G121" s="64"/>
      <c r="H121" s="64"/>
    </row>
    <row r="122" spans="1:8" ht="15.75">
      <c r="A122" s="13" t="s">
        <v>59</v>
      </c>
      <c r="B122" s="17"/>
      <c r="C122" s="20"/>
      <c r="D122" s="62" t="s">
        <v>60</v>
      </c>
      <c r="E122" s="8">
        <f>E123+E127</f>
        <v>126000</v>
      </c>
      <c r="F122" s="8">
        <f>F123+F127</f>
        <v>0</v>
      </c>
      <c r="G122" s="8">
        <f>G123+G127</f>
        <v>0</v>
      </c>
      <c r="H122" s="8">
        <f>H123+H127</f>
        <v>126000</v>
      </c>
    </row>
    <row r="123" spans="1:8" ht="15.75" hidden="1">
      <c r="A123" s="14"/>
      <c r="B123" s="34"/>
      <c r="C123" s="35"/>
      <c r="D123" s="60"/>
      <c r="E123" s="37"/>
      <c r="F123" s="64"/>
      <c r="G123" s="64"/>
      <c r="H123" s="64"/>
    </row>
    <row r="124" spans="1:8" ht="15.75" hidden="1">
      <c r="A124" s="14"/>
      <c r="B124" s="34"/>
      <c r="C124" s="21"/>
      <c r="D124" s="72"/>
      <c r="E124" s="73"/>
      <c r="F124" s="69"/>
      <c r="G124" s="69"/>
      <c r="H124" s="69"/>
    </row>
    <row r="125" spans="1:8" ht="15" hidden="1">
      <c r="A125" s="14"/>
      <c r="B125" s="14"/>
      <c r="C125" s="21"/>
      <c r="D125" s="26"/>
      <c r="E125" s="5"/>
      <c r="F125" s="64"/>
      <c r="G125" s="64"/>
      <c r="H125" s="64"/>
    </row>
    <row r="126" spans="1:8" ht="15" hidden="1">
      <c r="A126" s="14"/>
      <c r="B126" s="14"/>
      <c r="C126" s="21"/>
      <c r="D126" s="26"/>
      <c r="E126" s="5"/>
      <c r="F126" s="69"/>
      <c r="G126" s="69"/>
      <c r="H126" s="69"/>
    </row>
    <row r="127" spans="1:8" ht="15.75">
      <c r="A127" s="14"/>
      <c r="B127" s="34" t="s">
        <v>62</v>
      </c>
      <c r="C127" s="55"/>
      <c r="D127" s="60" t="s">
        <v>63</v>
      </c>
      <c r="E127" s="37">
        <f>E128</f>
        <v>126000</v>
      </c>
      <c r="F127" s="37">
        <f>F128</f>
        <v>0</v>
      </c>
      <c r="G127" s="37">
        <f>G128</f>
        <v>0</v>
      </c>
      <c r="H127" s="37">
        <f>H128</f>
        <v>126000</v>
      </c>
    </row>
    <row r="128" spans="1:8" ht="30">
      <c r="A128" s="14"/>
      <c r="B128" s="14"/>
      <c r="C128" s="14" t="s">
        <v>119</v>
      </c>
      <c r="D128" s="26" t="s">
        <v>132</v>
      </c>
      <c r="E128" s="5">
        <v>126000</v>
      </c>
      <c r="F128" s="69"/>
      <c r="G128" s="69"/>
      <c r="H128" s="69">
        <f>E128+F128-G128</f>
        <v>126000</v>
      </c>
    </row>
    <row r="129" spans="1:8" ht="15.75">
      <c r="A129" s="13" t="s">
        <v>96</v>
      </c>
      <c r="B129" s="17"/>
      <c r="C129" s="17"/>
      <c r="D129" s="62" t="s">
        <v>97</v>
      </c>
      <c r="E129" s="8">
        <f>E130+E132+E135+E137+E140+E142+E144+E147+E150</f>
        <v>4884000</v>
      </c>
      <c r="F129" s="8">
        <f>F130+F132+F135+F137+F140+F142+F144+F147+F150</f>
        <v>30000</v>
      </c>
      <c r="G129" s="8">
        <f>G130+G132+G135+G137+G140+G142+G144+G147+G150</f>
        <v>442000</v>
      </c>
      <c r="H129" s="8">
        <f>H130+H132+H135+H137+H140+H142+H144+H147+H150</f>
        <v>4472000</v>
      </c>
    </row>
    <row r="130" spans="1:8" s="33" customFormat="1" ht="15.75">
      <c r="A130" s="24"/>
      <c r="B130" s="49" t="s">
        <v>136</v>
      </c>
      <c r="C130" s="49"/>
      <c r="D130" s="61" t="s">
        <v>137</v>
      </c>
      <c r="E130" s="29">
        <f>E131</f>
        <v>0</v>
      </c>
      <c r="F130" s="29">
        <f>F131</f>
        <v>0</v>
      </c>
      <c r="G130" s="29">
        <f>G131</f>
        <v>0</v>
      </c>
      <c r="H130" s="29">
        <f>H131</f>
        <v>0</v>
      </c>
    </row>
    <row r="131" spans="1:8" ht="15.75">
      <c r="A131" s="24"/>
      <c r="B131" s="19"/>
      <c r="C131" s="19" t="s">
        <v>138</v>
      </c>
      <c r="D131" s="27" t="s">
        <v>139</v>
      </c>
      <c r="E131" s="9">
        <v>0</v>
      </c>
      <c r="F131" s="64"/>
      <c r="G131" s="64"/>
      <c r="H131" s="64"/>
    </row>
    <row r="132" spans="1:8" s="33" customFormat="1" ht="63">
      <c r="A132" s="24"/>
      <c r="B132" s="49" t="s">
        <v>126</v>
      </c>
      <c r="C132" s="49"/>
      <c r="D132" s="61" t="s">
        <v>166</v>
      </c>
      <c r="E132" s="29">
        <f>E133+E134</f>
        <v>4090000</v>
      </c>
      <c r="F132" s="29">
        <f>F133+F134</f>
        <v>0</v>
      </c>
      <c r="G132" s="29">
        <f>G133+G134</f>
        <v>277000</v>
      </c>
      <c r="H132" s="29">
        <f>H133+H134</f>
        <v>3813000</v>
      </c>
    </row>
    <row r="133" spans="1:8" ht="60">
      <c r="A133" s="24"/>
      <c r="B133" s="19"/>
      <c r="C133" s="19" t="s">
        <v>105</v>
      </c>
      <c r="D133" s="26" t="s">
        <v>64</v>
      </c>
      <c r="E133" s="9">
        <v>4090000</v>
      </c>
      <c r="F133" s="69"/>
      <c r="G133" s="69">
        <v>277000</v>
      </c>
      <c r="H133" s="69">
        <f>E133+F133-G133</f>
        <v>3813000</v>
      </c>
    </row>
    <row r="134" spans="1:8" ht="66" customHeight="1" hidden="1">
      <c r="A134" s="24"/>
      <c r="B134" s="19"/>
      <c r="C134" s="19"/>
      <c r="D134" s="26"/>
      <c r="E134" s="9"/>
      <c r="F134" s="69"/>
      <c r="G134" s="69"/>
      <c r="H134" s="69"/>
    </row>
    <row r="135" spans="1:8" s="33" customFormat="1" ht="57" customHeight="1">
      <c r="A135" s="34"/>
      <c r="B135" s="34" t="s">
        <v>98</v>
      </c>
      <c r="C135" s="34"/>
      <c r="D135" s="60" t="s">
        <v>81</v>
      </c>
      <c r="E135" s="37">
        <f>E136</f>
        <v>18000</v>
      </c>
      <c r="F135" s="37">
        <f>F136</f>
        <v>0</v>
      </c>
      <c r="G135" s="37">
        <f>G136</f>
        <v>2000</v>
      </c>
      <c r="H135" s="37">
        <f>H136</f>
        <v>16000</v>
      </c>
    </row>
    <row r="136" spans="1:8" ht="63" customHeight="1">
      <c r="A136" s="14"/>
      <c r="B136" s="14"/>
      <c r="C136" s="14" t="s">
        <v>105</v>
      </c>
      <c r="D136" s="26" t="s">
        <v>64</v>
      </c>
      <c r="E136" s="5">
        <v>18000</v>
      </c>
      <c r="F136" s="69"/>
      <c r="G136" s="69">
        <v>2000</v>
      </c>
      <c r="H136" s="69">
        <f>E136+F136-G136</f>
        <v>16000</v>
      </c>
    </row>
    <row r="137" spans="1:8" s="33" customFormat="1" ht="31.5">
      <c r="A137" s="34"/>
      <c r="B137" s="34" t="s">
        <v>99</v>
      </c>
      <c r="C137" s="34"/>
      <c r="D137" s="60" t="s">
        <v>100</v>
      </c>
      <c r="E137" s="37">
        <f>SUM(E138:E139)</f>
        <v>451000</v>
      </c>
      <c r="F137" s="37">
        <f>SUM(F138:F139)</f>
        <v>15000</v>
      </c>
      <c r="G137" s="37">
        <f>SUM(G138:G139)</f>
        <v>0</v>
      </c>
      <c r="H137" s="37">
        <f>SUM(H138:H139)</f>
        <v>466000</v>
      </c>
    </row>
    <row r="138" spans="1:8" ht="60">
      <c r="A138" s="14"/>
      <c r="B138" s="14"/>
      <c r="C138" s="14" t="s">
        <v>105</v>
      </c>
      <c r="D138" s="26" t="s">
        <v>64</v>
      </c>
      <c r="E138" s="5">
        <v>179000</v>
      </c>
      <c r="F138" s="69">
        <v>2000</v>
      </c>
      <c r="G138" s="69"/>
      <c r="H138" s="69">
        <f>E138+F138-G138</f>
        <v>181000</v>
      </c>
    </row>
    <row r="139" spans="1:8" ht="30">
      <c r="A139" s="14"/>
      <c r="B139" s="14"/>
      <c r="C139" s="14" t="s">
        <v>120</v>
      </c>
      <c r="D139" s="26" t="s">
        <v>65</v>
      </c>
      <c r="E139" s="5">
        <v>272000</v>
      </c>
      <c r="F139" s="69">
        <v>13000</v>
      </c>
      <c r="G139" s="69"/>
      <c r="H139" s="69">
        <f>E139+F139-G139</f>
        <v>285000</v>
      </c>
    </row>
    <row r="140" spans="1:8" s="33" customFormat="1" ht="15.75" hidden="1">
      <c r="A140" s="34"/>
      <c r="B140" s="34"/>
      <c r="C140" s="34"/>
      <c r="D140" s="36"/>
      <c r="E140" s="37"/>
      <c r="F140" s="70"/>
      <c r="G140" s="70"/>
      <c r="H140" s="70"/>
    </row>
    <row r="141" spans="1:8" ht="15" hidden="1">
      <c r="A141" s="14"/>
      <c r="B141" s="14"/>
      <c r="C141" s="14"/>
      <c r="D141" s="26"/>
      <c r="E141" s="5"/>
      <c r="F141" s="69"/>
      <c r="G141" s="69"/>
      <c r="H141" s="69"/>
    </row>
    <row r="142" spans="1:8" s="33" customFormat="1" ht="15.75" hidden="1">
      <c r="A142" s="34"/>
      <c r="B142" s="34"/>
      <c r="C142" s="34"/>
      <c r="D142" s="36"/>
      <c r="E142" s="37"/>
      <c r="F142" s="70"/>
      <c r="G142" s="70"/>
      <c r="H142" s="70"/>
    </row>
    <row r="143" spans="1:8" ht="15" hidden="1">
      <c r="A143" s="14"/>
      <c r="B143" s="14"/>
      <c r="C143" s="14"/>
      <c r="D143" s="26"/>
      <c r="E143" s="5"/>
      <c r="F143" s="69"/>
      <c r="G143" s="69"/>
      <c r="H143" s="69"/>
    </row>
    <row r="144" spans="1:8" s="33" customFormat="1" ht="15.75">
      <c r="A144" s="34"/>
      <c r="B144" s="34" t="s">
        <v>101</v>
      </c>
      <c r="C144" s="34"/>
      <c r="D144" s="60" t="s">
        <v>67</v>
      </c>
      <c r="E144" s="37">
        <f>E145++E146+E149</f>
        <v>101000</v>
      </c>
      <c r="F144" s="37">
        <f>F145++F146+F149</f>
        <v>15000</v>
      </c>
      <c r="G144" s="37">
        <f>G145++G146+G149</f>
        <v>0</v>
      </c>
      <c r="H144" s="37">
        <f>H145++H146+H149</f>
        <v>116000</v>
      </c>
    </row>
    <row r="145" spans="1:8" ht="60">
      <c r="A145" s="14"/>
      <c r="B145" s="14"/>
      <c r="C145" s="14" t="s">
        <v>105</v>
      </c>
      <c r="D145" s="26" t="s">
        <v>66</v>
      </c>
      <c r="E145" s="5">
        <v>0</v>
      </c>
      <c r="F145" s="69"/>
      <c r="G145" s="69"/>
      <c r="H145" s="69">
        <f>E145+F145-G145</f>
        <v>0</v>
      </c>
    </row>
    <row r="146" spans="1:8" ht="30">
      <c r="A146" s="14"/>
      <c r="B146" s="14"/>
      <c r="C146" s="14" t="s">
        <v>120</v>
      </c>
      <c r="D146" s="26" t="s">
        <v>65</v>
      </c>
      <c r="E146" s="5">
        <v>101000</v>
      </c>
      <c r="F146" s="69">
        <v>15000</v>
      </c>
      <c r="G146" s="69"/>
      <c r="H146" s="69">
        <f>E146+F146-G146</f>
        <v>116000</v>
      </c>
    </row>
    <row r="147" spans="1:8" s="33" customFormat="1" ht="15.75" hidden="1">
      <c r="A147" s="34"/>
      <c r="B147" s="34"/>
      <c r="C147" s="34"/>
      <c r="D147" s="60"/>
      <c r="E147" s="37"/>
      <c r="F147" s="70"/>
      <c r="G147" s="70"/>
      <c r="H147" s="70"/>
    </row>
    <row r="148" spans="1:8" ht="15" hidden="1">
      <c r="A148" s="14"/>
      <c r="B148" s="14"/>
      <c r="C148" s="14"/>
      <c r="D148" s="26"/>
      <c r="E148" s="5"/>
      <c r="F148" s="69"/>
      <c r="G148" s="69"/>
      <c r="H148" s="69"/>
    </row>
    <row r="149" spans="1:8" ht="30">
      <c r="A149" s="14"/>
      <c r="B149" s="14"/>
      <c r="C149" s="14" t="s">
        <v>103</v>
      </c>
      <c r="D149" s="26" t="s">
        <v>69</v>
      </c>
      <c r="E149" s="5">
        <v>0</v>
      </c>
      <c r="F149" s="69"/>
      <c r="G149" s="69"/>
      <c r="H149" s="69">
        <f>E149+F149-G149</f>
        <v>0</v>
      </c>
    </row>
    <row r="150" spans="1:8" s="33" customFormat="1" ht="15.75">
      <c r="A150" s="34"/>
      <c r="B150" s="34" t="s">
        <v>102</v>
      </c>
      <c r="C150" s="34"/>
      <c r="D150" s="60" t="s">
        <v>11</v>
      </c>
      <c r="E150" s="37">
        <f>E151+E152+E153</f>
        <v>224000</v>
      </c>
      <c r="F150" s="37">
        <f>F151+F152+F153</f>
        <v>0</v>
      </c>
      <c r="G150" s="37">
        <f>G151+G152+G153</f>
        <v>163000</v>
      </c>
      <c r="H150" s="37">
        <f>H151+H152+H153</f>
        <v>61000</v>
      </c>
    </row>
    <row r="151" spans="1:8" ht="60">
      <c r="A151" s="14"/>
      <c r="B151" s="14"/>
      <c r="C151" s="14" t="s">
        <v>105</v>
      </c>
      <c r="D151" s="26" t="s">
        <v>66</v>
      </c>
      <c r="E151" s="5">
        <v>0</v>
      </c>
      <c r="F151" s="69"/>
      <c r="G151" s="69"/>
      <c r="H151" s="69">
        <f>E151+F151-G151</f>
        <v>0</v>
      </c>
    </row>
    <row r="152" spans="1:8" ht="30">
      <c r="A152" s="14"/>
      <c r="B152" s="14"/>
      <c r="C152" s="14" t="s">
        <v>120</v>
      </c>
      <c r="D152" s="26" t="s">
        <v>68</v>
      </c>
      <c r="E152" s="5">
        <v>224000</v>
      </c>
      <c r="F152" s="69"/>
      <c r="G152" s="69">
        <v>163000</v>
      </c>
      <c r="H152" s="69">
        <f>E152+F152-G152</f>
        <v>61000</v>
      </c>
    </row>
    <row r="153" spans="1:8" ht="30">
      <c r="A153" s="14"/>
      <c r="B153" s="14"/>
      <c r="C153" s="14" t="s">
        <v>103</v>
      </c>
      <c r="D153" s="26" t="s">
        <v>69</v>
      </c>
      <c r="E153" s="5">
        <v>0</v>
      </c>
      <c r="F153" s="69"/>
      <c r="G153" s="69"/>
      <c r="H153" s="69">
        <f>E153+F153--G153</f>
        <v>0</v>
      </c>
    </row>
    <row r="154" spans="1:8" ht="15.75">
      <c r="A154" s="13" t="s">
        <v>84</v>
      </c>
      <c r="B154" s="17"/>
      <c r="C154" s="17"/>
      <c r="D154" s="62" t="s">
        <v>85</v>
      </c>
      <c r="E154" s="8">
        <f>E155+E158</f>
        <v>0</v>
      </c>
      <c r="F154" s="8">
        <f>F155+F158</f>
        <v>30191</v>
      </c>
      <c r="G154" s="8">
        <f>G155+G158</f>
        <v>0</v>
      </c>
      <c r="H154" s="8">
        <f>H155+H158</f>
        <v>30191</v>
      </c>
    </row>
    <row r="155" spans="1:8" s="33" customFormat="1" ht="15.75">
      <c r="A155" s="34"/>
      <c r="B155" s="34" t="s">
        <v>86</v>
      </c>
      <c r="C155" s="34"/>
      <c r="D155" s="60" t="s">
        <v>87</v>
      </c>
      <c r="E155" s="37">
        <f>E156+E157</f>
        <v>0</v>
      </c>
      <c r="F155" s="37">
        <f>F156+F157</f>
        <v>30191</v>
      </c>
      <c r="G155" s="37">
        <f>G156+G157</f>
        <v>0</v>
      </c>
      <c r="H155" s="37">
        <f>H156+H157</f>
        <v>30191</v>
      </c>
    </row>
    <row r="156" spans="1:8" ht="30">
      <c r="A156" s="14"/>
      <c r="B156" s="14"/>
      <c r="C156" s="14" t="s">
        <v>125</v>
      </c>
      <c r="D156" s="26" t="s">
        <v>68</v>
      </c>
      <c r="E156" s="5">
        <v>0</v>
      </c>
      <c r="F156" s="69">
        <v>30191</v>
      </c>
      <c r="G156" s="69"/>
      <c r="H156" s="69">
        <f>E156+F156-G156</f>
        <v>30191</v>
      </c>
    </row>
    <row r="157" spans="1:8" ht="30">
      <c r="A157" s="14"/>
      <c r="B157" s="14"/>
      <c r="C157" s="14" t="s">
        <v>103</v>
      </c>
      <c r="D157" s="26" t="s">
        <v>161</v>
      </c>
      <c r="E157" s="5"/>
      <c r="F157" s="69"/>
      <c r="G157" s="69"/>
      <c r="H157" s="69"/>
    </row>
    <row r="158" spans="1:8" ht="15.75">
      <c r="A158" s="14"/>
      <c r="B158" s="34" t="s">
        <v>153</v>
      </c>
      <c r="C158" s="14"/>
      <c r="D158" s="60" t="s">
        <v>154</v>
      </c>
      <c r="E158" s="37">
        <f>E159</f>
        <v>0</v>
      </c>
      <c r="F158" s="37">
        <f>F159</f>
        <v>0</v>
      </c>
      <c r="G158" s="37">
        <f>G159</f>
        <v>0</v>
      </c>
      <c r="H158" s="37">
        <f>H159</f>
        <v>0</v>
      </c>
    </row>
    <row r="159" spans="1:8" ht="30">
      <c r="A159" s="14"/>
      <c r="B159" s="14"/>
      <c r="C159" s="14" t="s">
        <v>120</v>
      </c>
      <c r="D159" s="26" t="s">
        <v>68</v>
      </c>
      <c r="E159" s="5">
        <v>0</v>
      </c>
      <c r="F159" s="69"/>
      <c r="G159" s="69"/>
      <c r="H159" s="69"/>
    </row>
    <row r="160" spans="1:8" ht="31.5">
      <c r="A160" s="13" t="s">
        <v>70</v>
      </c>
      <c r="B160" s="17"/>
      <c r="C160" s="17"/>
      <c r="D160" s="62" t="s">
        <v>71</v>
      </c>
      <c r="E160" s="8">
        <f>E161++E168+E166</f>
        <v>20300</v>
      </c>
      <c r="F160" s="8">
        <f>F161++F168+F166</f>
        <v>0</v>
      </c>
      <c r="G160" s="8">
        <f>G161++G168+G166</f>
        <v>0</v>
      </c>
      <c r="H160" s="8">
        <f>H161++H168+H166</f>
        <v>20300</v>
      </c>
    </row>
    <row r="161" spans="1:8" s="33" customFormat="1" ht="15.75">
      <c r="A161" s="34"/>
      <c r="B161" s="34" t="s">
        <v>72</v>
      </c>
      <c r="C161" s="34"/>
      <c r="D161" s="60" t="s">
        <v>73</v>
      </c>
      <c r="E161" s="37">
        <f>E162+E163+++E164+E165</f>
        <v>0</v>
      </c>
      <c r="F161" s="37">
        <f>F162+F163+++F164+F165</f>
        <v>0</v>
      </c>
      <c r="G161" s="37">
        <f>G162+G163+++G164+G165</f>
        <v>0</v>
      </c>
      <c r="H161" s="37">
        <f>H162+H163+++H164+H165</f>
        <v>0</v>
      </c>
    </row>
    <row r="162" spans="1:8" ht="60">
      <c r="A162" s="14"/>
      <c r="B162" s="14"/>
      <c r="C162" s="14" t="s">
        <v>121</v>
      </c>
      <c r="D162" s="26" t="s">
        <v>74</v>
      </c>
      <c r="E162" s="5">
        <v>0</v>
      </c>
      <c r="F162" s="69"/>
      <c r="G162" s="69"/>
      <c r="H162" s="69">
        <f>E162+F162-G162</f>
        <v>0</v>
      </c>
    </row>
    <row r="163" spans="1:8" ht="30">
      <c r="A163" s="14"/>
      <c r="B163" s="14"/>
      <c r="C163" s="14" t="s">
        <v>122</v>
      </c>
      <c r="D163" s="26" t="s">
        <v>8</v>
      </c>
      <c r="E163" s="5"/>
      <c r="F163" s="69"/>
      <c r="G163" s="69"/>
      <c r="H163" s="69">
        <f>E163+F163-G163</f>
        <v>0</v>
      </c>
    </row>
    <row r="164" spans="1:8" ht="15" hidden="1">
      <c r="A164" s="14"/>
      <c r="B164" s="14"/>
      <c r="C164" s="14"/>
      <c r="D164" s="26"/>
      <c r="E164" s="5"/>
      <c r="F164" s="69"/>
      <c r="G164" s="69"/>
      <c r="H164" s="69"/>
    </row>
    <row r="165" spans="1:8" ht="15" hidden="1">
      <c r="A165" s="14"/>
      <c r="B165" s="14"/>
      <c r="C165" s="14"/>
      <c r="D165" s="26"/>
      <c r="E165" s="5"/>
      <c r="F165" s="69"/>
      <c r="G165" s="69"/>
      <c r="H165" s="69"/>
    </row>
    <row r="166" spans="1:8" s="33" customFormat="1" ht="15.75">
      <c r="A166" s="34"/>
      <c r="B166" s="34" t="s">
        <v>127</v>
      </c>
      <c r="C166" s="34"/>
      <c r="D166" s="60" t="s">
        <v>128</v>
      </c>
      <c r="E166" s="37">
        <f>E167</f>
        <v>20300</v>
      </c>
      <c r="F166" s="37">
        <f>F167</f>
        <v>0</v>
      </c>
      <c r="G166" s="37">
        <f>G167</f>
        <v>0</v>
      </c>
      <c r="H166" s="37">
        <f>H167</f>
        <v>20300</v>
      </c>
    </row>
    <row r="167" spans="1:8" ht="30">
      <c r="A167" s="14"/>
      <c r="B167" s="14"/>
      <c r="C167" s="14" t="s">
        <v>103</v>
      </c>
      <c r="D167" s="26" t="s">
        <v>162</v>
      </c>
      <c r="E167" s="5">
        <v>20300</v>
      </c>
      <c r="F167" s="69"/>
      <c r="G167" s="69"/>
      <c r="H167" s="69">
        <f>E167+F167--G167</f>
        <v>20300</v>
      </c>
    </row>
    <row r="168" spans="1:8" s="33" customFormat="1" ht="15.75" hidden="1">
      <c r="A168" s="34"/>
      <c r="B168" s="34"/>
      <c r="C168" s="40"/>
      <c r="D168" s="60"/>
      <c r="E168" s="37"/>
      <c r="F168" s="70"/>
      <c r="G168" s="70"/>
      <c r="H168" s="70"/>
    </row>
    <row r="169" spans="1:8" ht="15" hidden="1">
      <c r="A169" s="14"/>
      <c r="B169" s="14"/>
      <c r="C169" s="14"/>
      <c r="D169" s="26"/>
      <c r="E169" s="5"/>
      <c r="F169" s="69"/>
      <c r="G169" s="69"/>
      <c r="H169" s="69"/>
    </row>
    <row r="170" spans="1:8" ht="31.5">
      <c r="A170" s="46" t="s">
        <v>129</v>
      </c>
      <c r="B170" s="13"/>
      <c r="C170" s="13"/>
      <c r="D170" s="62" t="s">
        <v>130</v>
      </c>
      <c r="E170" s="8">
        <f>E171+E178+E176</f>
        <v>906586</v>
      </c>
      <c r="F170" s="8">
        <f>F171+F178+F176</f>
        <v>0</v>
      </c>
      <c r="G170" s="8">
        <f>G171+G178+G176</f>
        <v>0</v>
      </c>
      <c r="H170" s="8">
        <f>H171+H178+H176</f>
        <v>906586</v>
      </c>
    </row>
    <row r="171" spans="1:8" s="33" customFormat="1" ht="15.75">
      <c r="A171" s="47"/>
      <c r="B171" s="49" t="s">
        <v>140</v>
      </c>
      <c r="C171" s="49"/>
      <c r="D171" s="61" t="s">
        <v>141</v>
      </c>
      <c r="E171" s="29">
        <f>SUM(E173:E175)</f>
        <v>906586</v>
      </c>
      <c r="F171" s="29">
        <f>SUM(F173:F175)</f>
        <v>0</v>
      </c>
      <c r="G171" s="29">
        <f>SUM(G173:G175)</f>
        <v>0</v>
      </c>
      <c r="H171" s="29">
        <f>SUM(H173:H175)</f>
        <v>906586</v>
      </c>
    </row>
    <row r="172" spans="1:8" s="33" customFormat="1" ht="30">
      <c r="A172" s="47"/>
      <c r="B172" s="49"/>
      <c r="C172" s="19" t="s">
        <v>164</v>
      </c>
      <c r="D172" s="26" t="s">
        <v>68</v>
      </c>
      <c r="E172" s="9">
        <v>0</v>
      </c>
      <c r="F172" s="64"/>
      <c r="G172" s="64"/>
      <c r="H172" s="64">
        <f>E172+F172-G172</f>
        <v>0</v>
      </c>
    </row>
    <row r="173" spans="1:8" s="33" customFormat="1" ht="15.75" hidden="1">
      <c r="A173" s="47"/>
      <c r="B173" s="49"/>
      <c r="C173" s="19"/>
      <c r="D173" s="26"/>
      <c r="E173" s="9"/>
      <c r="F173" s="5"/>
      <c r="G173" s="5"/>
      <c r="H173" s="5"/>
    </row>
    <row r="174" spans="1:8" ht="30">
      <c r="A174" s="47"/>
      <c r="B174" s="19"/>
      <c r="C174" s="19" t="s">
        <v>168</v>
      </c>
      <c r="D174" s="26" t="s">
        <v>8</v>
      </c>
      <c r="E174" s="9">
        <v>856635</v>
      </c>
      <c r="F174" s="69"/>
      <c r="G174" s="69"/>
      <c r="H174" s="69">
        <f>E174+F174-G174</f>
        <v>856635</v>
      </c>
    </row>
    <row r="175" spans="1:8" ht="30">
      <c r="A175" s="47"/>
      <c r="B175" s="19"/>
      <c r="C175" s="19" t="s">
        <v>133</v>
      </c>
      <c r="D175" s="26" t="s">
        <v>8</v>
      </c>
      <c r="E175" s="9">
        <v>49951</v>
      </c>
      <c r="F175" s="69"/>
      <c r="G175" s="69"/>
      <c r="H175" s="69">
        <f>E175+F175-G175</f>
        <v>49951</v>
      </c>
    </row>
    <row r="176" spans="1:8" ht="15.75">
      <c r="A176" s="47"/>
      <c r="B176" s="49" t="s">
        <v>157</v>
      </c>
      <c r="C176" s="49"/>
      <c r="D176" s="60" t="s">
        <v>158</v>
      </c>
      <c r="E176" s="29">
        <f>E177</f>
        <v>0</v>
      </c>
      <c r="F176" s="29">
        <f>F177</f>
        <v>0</v>
      </c>
      <c r="G176" s="29">
        <f>G177</f>
        <v>0</v>
      </c>
      <c r="H176" s="29">
        <f>H177</f>
        <v>0</v>
      </c>
    </row>
    <row r="177" spans="1:8" ht="60">
      <c r="A177" s="24"/>
      <c r="B177" s="19"/>
      <c r="C177" s="19" t="s">
        <v>159</v>
      </c>
      <c r="D177" s="26" t="s">
        <v>160</v>
      </c>
      <c r="E177" s="9">
        <v>0</v>
      </c>
      <c r="F177" s="69"/>
      <c r="G177" s="69"/>
      <c r="H177" s="69">
        <f>E177+F177-G177</f>
        <v>0</v>
      </c>
    </row>
    <row r="178" spans="1:8" s="33" customFormat="1" ht="15.75" hidden="1">
      <c r="A178" s="50"/>
      <c r="B178" s="34"/>
      <c r="C178" s="34"/>
      <c r="D178" s="60"/>
      <c r="E178" s="37"/>
      <c r="F178" s="70"/>
      <c r="G178" s="70"/>
      <c r="H178" s="70"/>
    </row>
    <row r="179" spans="1:8" ht="15" hidden="1">
      <c r="A179" s="48"/>
      <c r="B179" s="14"/>
      <c r="C179" s="14"/>
      <c r="D179" s="26"/>
      <c r="E179" s="5"/>
      <c r="F179" s="69"/>
      <c r="G179" s="69"/>
      <c r="H179" s="69"/>
    </row>
    <row r="180" spans="1:8" s="33" customFormat="1" ht="15.75">
      <c r="A180" s="51"/>
      <c r="B180" s="51"/>
      <c r="C180" s="52"/>
      <c r="D180" s="25" t="s">
        <v>75</v>
      </c>
      <c r="E180" s="8">
        <f>E9+E20+E27+E32+E42++E48+E57+E62+E94++E103+E122+E129++E154+E160+E170+E38+E23</f>
        <v>32354234</v>
      </c>
      <c r="F180" s="8">
        <f>F9+F20+F27+F32+F42++F48+F57+F62+F94++F103+F122+F129++F154+F160+F170+F38+F23</f>
        <v>107534</v>
      </c>
      <c r="G180" s="8">
        <f>G9+G20+G27+G32+G42++G48+G57+G62+G94++G103+G122+G129++G154+G160+G170+G38+G23</f>
        <v>855000</v>
      </c>
      <c r="H180" s="8">
        <f>H9+H20+H27+H32+H42++H48+H57+H62+H94++H103+H122+H129++H154+H160+H170+H38+H23</f>
        <v>31606768</v>
      </c>
    </row>
    <row r="181" spans="1:5" ht="15">
      <c r="A181" s="41"/>
      <c r="B181" s="41"/>
      <c r="C181" s="15"/>
      <c r="D181" s="28"/>
      <c r="E181" s="56"/>
    </row>
    <row r="182" spans="1:8" s="33" customFormat="1" ht="12.75">
      <c r="A182" s="42"/>
      <c r="B182" s="42"/>
      <c r="C182" s="30"/>
      <c r="D182" s="31" t="s">
        <v>76</v>
      </c>
      <c r="E182" s="32">
        <f>E180</f>
        <v>32354234</v>
      </c>
      <c r="F182" s="67">
        <f>F180</f>
        <v>107534</v>
      </c>
      <c r="G182" s="67">
        <f>G180</f>
        <v>855000</v>
      </c>
      <c r="H182" s="67">
        <f>H180</f>
        <v>31606768</v>
      </c>
    </row>
    <row r="183" spans="1:8" ht="12.75">
      <c r="A183" s="43"/>
      <c r="B183" s="43"/>
      <c r="C183" s="16"/>
      <c r="D183" s="3" t="s">
        <v>77</v>
      </c>
      <c r="E183" s="10">
        <v>5027482</v>
      </c>
      <c r="F183" s="68">
        <v>60191</v>
      </c>
      <c r="G183" s="68">
        <v>442700</v>
      </c>
      <c r="H183" s="68">
        <f aca="true" t="shared" si="2" ref="H183:H189">E183+F183-G183</f>
        <v>4644973</v>
      </c>
    </row>
    <row r="184" spans="1:8" ht="12.75">
      <c r="A184" s="43"/>
      <c r="B184" s="43"/>
      <c r="C184" s="16"/>
      <c r="D184" s="3" t="s">
        <v>155</v>
      </c>
      <c r="E184" s="11">
        <v>646760</v>
      </c>
      <c r="F184" s="68">
        <v>58191</v>
      </c>
      <c r="G184" s="68">
        <v>163000</v>
      </c>
      <c r="H184" s="68">
        <f t="shared" si="2"/>
        <v>541951</v>
      </c>
    </row>
    <row r="185" spans="1:8" ht="12.75">
      <c r="A185" s="43"/>
      <c r="B185" s="43"/>
      <c r="C185" s="22"/>
      <c r="D185" s="3" t="s">
        <v>78</v>
      </c>
      <c r="E185" s="10">
        <v>4380722</v>
      </c>
      <c r="F185" s="68">
        <v>2000</v>
      </c>
      <c r="G185" s="68">
        <v>279700</v>
      </c>
      <c r="H185" s="68">
        <f t="shared" si="2"/>
        <v>4103022</v>
      </c>
    </row>
    <row r="186" spans="1:8" ht="12.75">
      <c r="A186" s="43"/>
      <c r="B186" s="43"/>
      <c r="C186" s="22"/>
      <c r="D186" s="3" t="s">
        <v>172</v>
      </c>
      <c r="E186" s="10">
        <v>0</v>
      </c>
      <c r="F186" s="68"/>
      <c r="G186" s="68"/>
      <c r="H186" s="68">
        <f t="shared" si="2"/>
        <v>0</v>
      </c>
    </row>
    <row r="187" spans="1:8" ht="12.75">
      <c r="A187" s="43"/>
      <c r="B187" s="43"/>
      <c r="C187" s="22"/>
      <c r="D187" s="3" t="s">
        <v>173</v>
      </c>
      <c r="E187" s="10">
        <v>0</v>
      </c>
      <c r="F187" s="68"/>
      <c r="G187" s="68"/>
      <c r="H187" s="68">
        <f t="shared" si="2"/>
        <v>0</v>
      </c>
    </row>
    <row r="188" spans="1:8" ht="12.75">
      <c r="A188" s="43"/>
      <c r="B188" s="43"/>
      <c r="C188" s="22"/>
      <c r="D188" s="3" t="s">
        <v>79</v>
      </c>
      <c r="E188" s="10">
        <v>40000</v>
      </c>
      <c r="F188" s="68"/>
      <c r="G188" s="68"/>
      <c r="H188" s="68">
        <f t="shared" si="2"/>
        <v>40000</v>
      </c>
    </row>
    <row r="189" spans="1:11" ht="12.75">
      <c r="A189" s="43"/>
      <c r="B189" s="43"/>
      <c r="C189" s="22"/>
      <c r="D189" s="3" t="s">
        <v>171</v>
      </c>
      <c r="E189" s="10">
        <v>12766311</v>
      </c>
      <c r="F189" s="74"/>
      <c r="G189" s="74">
        <v>412300</v>
      </c>
      <c r="H189" s="74">
        <f t="shared" si="2"/>
        <v>12354011</v>
      </c>
      <c r="I189" s="2"/>
      <c r="J189" s="2"/>
      <c r="K189" s="2"/>
    </row>
    <row r="190" spans="1:11" ht="12.75">
      <c r="A190" s="43"/>
      <c r="B190" s="43"/>
      <c r="C190" s="22"/>
      <c r="D190" s="3"/>
      <c r="E190" s="10"/>
      <c r="F190" s="2"/>
      <c r="G190" s="2"/>
      <c r="H190" s="2"/>
      <c r="I190" s="2"/>
      <c r="J190" s="2"/>
      <c r="K190" s="2"/>
    </row>
    <row r="191" spans="1:11" ht="12.75">
      <c r="A191" s="43"/>
      <c r="B191" s="43"/>
      <c r="C191" s="22"/>
      <c r="D191" s="3"/>
      <c r="E191" s="10"/>
      <c r="F191" s="2"/>
      <c r="G191" s="2"/>
      <c r="H191" s="2"/>
      <c r="I191" s="2"/>
      <c r="J191" s="2"/>
      <c r="K191" s="2"/>
    </row>
    <row r="192" spans="1:5" ht="12.75">
      <c r="A192" s="44"/>
      <c r="B192" s="44"/>
      <c r="E192" s="12"/>
    </row>
    <row r="193" spans="1:5" ht="12.75">
      <c r="A193" s="44"/>
      <c r="B193" s="44"/>
      <c r="E193" s="12"/>
    </row>
    <row r="194" spans="1:5" ht="12.75">
      <c r="A194" s="44"/>
      <c r="B194" s="44"/>
      <c r="E194" s="12"/>
    </row>
    <row r="195" spans="1:5" ht="12.75">
      <c r="A195" s="44"/>
      <c r="B195" s="44"/>
      <c r="E195" s="12"/>
    </row>
    <row r="196" spans="1:5" ht="12.75">
      <c r="A196" s="44"/>
      <c r="B196" s="44"/>
      <c r="E196" s="12"/>
    </row>
    <row r="197" spans="1:5" ht="12.75">
      <c r="A197" s="44"/>
      <c r="B197" s="44"/>
      <c r="E197" s="12"/>
    </row>
    <row r="198" spans="1:5" ht="12.75">
      <c r="A198" s="44"/>
      <c r="B198" s="44"/>
      <c r="E198" s="12"/>
    </row>
    <row r="199" spans="1:5" ht="12.75">
      <c r="A199" s="44"/>
      <c r="B199" s="44"/>
      <c r="E199" s="12"/>
    </row>
    <row r="200" spans="1:5" ht="12.75">
      <c r="A200" s="44"/>
      <c r="B200" s="44"/>
      <c r="E200" s="12"/>
    </row>
    <row r="201" spans="1:5" ht="12.75">
      <c r="A201" s="44"/>
      <c r="B201" s="44"/>
      <c r="E201" s="12"/>
    </row>
    <row r="202" spans="1:5" ht="12.75">
      <c r="A202" s="44"/>
      <c r="B202" s="44"/>
      <c r="E202" s="12"/>
    </row>
    <row r="203" spans="1:5" ht="12.75">
      <c r="A203" s="44"/>
      <c r="B203" s="44"/>
      <c r="E203" s="12"/>
    </row>
    <row r="204" spans="1:5" ht="12.75">
      <c r="A204" s="44"/>
      <c r="B204" s="44"/>
      <c r="E204" s="12"/>
    </row>
    <row r="205" spans="1:5" ht="12.75">
      <c r="A205" s="44"/>
      <c r="B205" s="44"/>
      <c r="E205" s="12"/>
    </row>
    <row r="206" spans="1:5" ht="12.75">
      <c r="A206" s="44"/>
      <c r="B206" s="44"/>
      <c r="E206" s="12"/>
    </row>
    <row r="207" spans="1:5" ht="12.75">
      <c r="A207" s="44"/>
      <c r="B207" s="44"/>
      <c r="E207" s="12"/>
    </row>
    <row r="208" spans="1:5" ht="12.75">
      <c r="A208" s="44"/>
      <c r="B208" s="44"/>
      <c r="E208" s="12"/>
    </row>
    <row r="209" spans="1:5" ht="12.75">
      <c r="A209" s="44"/>
      <c r="B209" s="44"/>
      <c r="E209" s="12"/>
    </row>
    <row r="210" spans="1:5" ht="12.75">
      <c r="A210" s="44"/>
      <c r="B210" s="44"/>
      <c r="E210" s="12"/>
    </row>
    <row r="211" spans="1:5" ht="12.75">
      <c r="A211" s="44"/>
      <c r="B211" s="44"/>
      <c r="E211" s="12"/>
    </row>
    <row r="212" spans="1:5" ht="12.75">
      <c r="A212" s="44"/>
      <c r="B212" s="44"/>
      <c r="E212" s="12"/>
    </row>
    <row r="213" spans="1:5" ht="12.75">
      <c r="A213" s="44"/>
      <c r="B213" s="44"/>
      <c r="E213" s="12"/>
    </row>
    <row r="214" spans="1:5" ht="12.75">
      <c r="A214" s="44"/>
      <c r="B214" s="44"/>
      <c r="E214" s="12"/>
    </row>
    <row r="215" spans="1:5" ht="12.75">
      <c r="A215" s="44"/>
      <c r="B215" s="44"/>
      <c r="E215" s="12"/>
    </row>
    <row r="216" spans="1:5" ht="12.75">
      <c r="A216" s="44"/>
      <c r="B216" s="44"/>
      <c r="E216" s="12"/>
    </row>
    <row r="217" spans="1:5" ht="12.75">
      <c r="A217" s="44"/>
      <c r="B217" s="44"/>
      <c r="E217" s="12"/>
    </row>
    <row r="218" spans="1:5" ht="12.75">
      <c r="A218" s="44"/>
      <c r="B218" s="44"/>
      <c r="E218" s="12"/>
    </row>
    <row r="219" spans="1:5" ht="12.75">
      <c r="A219" s="44"/>
      <c r="B219" s="44"/>
      <c r="E219" s="12"/>
    </row>
    <row r="220" spans="1:5" ht="12.75">
      <c r="A220" s="44"/>
      <c r="B220" s="44"/>
      <c r="E220" s="12"/>
    </row>
    <row r="221" spans="1:5" ht="12.75">
      <c r="A221" s="44"/>
      <c r="B221" s="44"/>
      <c r="E221" s="12"/>
    </row>
    <row r="222" spans="1:5" ht="12.75">
      <c r="A222" s="44"/>
      <c r="B222" s="44"/>
      <c r="E222" s="12"/>
    </row>
    <row r="223" spans="1:5" ht="12.75">
      <c r="A223" s="44"/>
      <c r="B223" s="44"/>
      <c r="E223" s="12"/>
    </row>
    <row r="224" spans="1:5" ht="12.75">
      <c r="A224" s="44"/>
      <c r="B224" s="44"/>
      <c r="E224" s="12"/>
    </row>
    <row r="225" spans="1:5" ht="12.75">
      <c r="A225" s="44"/>
      <c r="B225" s="44"/>
      <c r="E225" s="12"/>
    </row>
    <row r="226" spans="1:5" ht="12.75">
      <c r="A226" s="44"/>
      <c r="B226" s="44"/>
      <c r="E226" s="12"/>
    </row>
    <row r="227" spans="1:5" ht="12.75">
      <c r="A227" s="44"/>
      <c r="B227" s="44"/>
      <c r="E227" s="12"/>
    </row>
    <row r="228" spans="1:5" ht="12.75">
      <c r="A228" s="44"/>
      <c r="B228" s="44"/>
      <c r="E228" s="12"/>
    </row>
    <row r="229" spans="1:5" ht="12.75">
      <c r="A229" s="44"/>
      <c r="B229" s="44"/>
      <c r="E229" s="12"/>
    </row>
    <row r="230" spans="1:5" ht="12.75">
      <c r="A230" s="44"/>
      <c r="B230" s="44"/>
      <c r="E230" s="12"/>
    </row>
    <row r="231" spans="1:5" ht="12.75">
      <c r="A231" s="44"/>
      <c r="B231" s="44"/>
      <c r="E231" s="12"/>
    </row>
    <row r="232" spans="1:5" ht="12.75">
      <c r="A232" s="44"/>
      <c r="B232" s="44"/>
      <c r="E232" s="12"/>
    </row>
    <row r="233" spans="1:5" ht="12.75">
      <c r="A233" s="44"/>
      <c r="B233" s="44"/>
      <c r="E233" s="12"/>
    </row>
    <row r="234" spans="1:5" ht="12.75">
      <c r="A234" s="44"/>
      <c r="B234" s="44"/>
      <c r="E234" s="12"/>
    </row>
    <row r="235" spans="1:5" ht="12.75">
      <c r="A235" s="44"/>
      <c r="B235" s="44"/>
      <c r="E235" s="12"/>
    </row>
    <row r="236" spans="1:5" ht="12.75">
      <c r="A236" s="44"/>
      <c r="B236" s="44"/>
      <c r="E236" s="12"/>
    </row>
    <row r="237" spans="1:5" ht="12.75">
      <c r="A237" s="44"/>
      <c r="B237" s="44"/>
      <c r="E237" s="12"/>
    </row>
    <row r="238" spans="1:5" ht="12.75">
      <c r="A238" s="44"/>
      <c r="B238" s="44"/>
      <c r="E238" s="12"/>
    </row>
    <row r="239" spans="1:5" ht="12.75">
      <c r="A239" s="44"/>
      <c r="B239" s="44"/>
      <c r="E239" s="12"/>
    </row>
    <row r="240" spans="1:5" ht="12.75">
      <c r="A240" s="44"/>
      <c r="B240" s="44"/>
      <c r="E240" s="12"/>
    </row>
    <row r="241" spans="1:5" ht="12.75">
      <c r="A241" s="44"/>
      <c r="B241" s="44"/>
      <c r="E241" s="12"/>
    </row>
    <row r="242" spans="1:5" ht="12.75">
      <c r="A242" s="44"/>
      <c r="B242" s="44"/>
      <c r="E242" s="12"/>
    </row>
    <row r="243" spans="1:5" ht="12.75">
      <c r="A243" s="44"/>
      <c r="B243" s="44"/>
      <c r="E243" s="12"/>
    </row>
    <row r="244" spans="1:5" ht="12.75">
      <c r="A244" s="44"/>
      <c r="B244" s="44"/>
      <c r="E244" s="12"/>
    </row>
    <row r="245" spans="1:5" ht="12.75">
      <c r="A245" s="44"/>
      <c r="B245" s="44"/>
      <c r="E245" s="12"/>
    </row>
    <row r="246" ht="12.75">
      <c r="E246" s="12"/>
    </row>
    <row r="247" ht="12.75">
      <c r="E247" s="12"/>
    </row>
    <row r="248" ht="12.75">
      <c r="E248" s="12"/>
    </row>
    <row r="249" ht="12.75">
      <c r="E249" s="12"/>
    </row>
    <row r="250" ht="12.75">
      <c r="E250" s="12"/>
    </row>
    <row r="251" ht="12.75">
      <c r="E251" s="12"/>
    </row>
    <row r="252" ht="12.75">
      <c r="E252" s="12"/>
    </row>
    <row r="253" ht="12.75">
      <c r="E253" s="12"/>
    </row>
    <row r="254" ht="12.75">
      <c r="E254" s="12"/>
    </row>
    <row r="255" ht="12.75">
      <c r="E255" s="12"/>
    </row>
    <row r="256" ht="12.75">
      <c r="E256" s="12"/>
    </row>
    <row r="257" ht="12.75">
      <c r="E257" s="12"/>
    </row>
    <row r="258" ht="12.75">
      <c r="E258" s="12"/>
    </row>
    <row r="259" ht="12.75">
      <c r="E259" s="12"/>
    </row>
    <row r="260" ht="12.75">
      <c r="E260" s="12"/>
    </row>
    <row r="261" ht="12.75">
      <c r="E261" s="12"/>
    </row>
    <row r="262" ht="12.75">
      <c r="E262" s="12"/>
    </row>
    <row r="263" ht="12.75">
      <c r="E263" s="12"/>
    </row>
    <row r="264" ht="12.75">
      <c r="E264" s="12"/>
    </row>
    <row r="265" ht="12.75">
      <c r="E265" s="12"/>
    </row>
    <row r="266" ht="12.75">
      <c r="E266" s="12"/>
    </row>
    <row r="267" ht="12.75">
      <c r="E267" s="12"/>
    </row>
    <row r="268" ht="12.75">
      <c r="E268" s="12"/>
    </row>
    <row r="269" ht="12.75">
      <c r="E269" s="12"/>
    </row>
    <row r="270" ht="12.75">
      <c r="E270" s="12"/>
    </row>
    <row r="271" ht="12.75">
      <c r="E271" s="12"/>
    </row>
    <row r="272" ht="12.75">
      <c r="E272" s="12"/>
    </row>
    <row r="273" ht="12.75">
      <c r="E273" s="12"/>
    </row>
    <row r="274" ht="12.75">
      <c r="E274" s="12"/>
    </row>
    <row r="275" ht="12.75">
      <c r="E275" s="12"/>
    </row>
    <row r="276" ht="12.75">
      <c r="E276" s="12"/>
    </row>
    <row r="277" ht="12.75">
      <c r="E277" s="12"/>
    </row>
    <row r="278" ht="12.75">
      <c r="E278" s="12"/>
    </row>
    <row r="279" ht="12.75">
      <c r="E279" s="12"/>
    </row>
    <row r="280" ht="12.75">
      <c r="E280" s="12"/>
    </row>
    <row r="281" ht="12.75">
      <c r="E281" s="12"/>
    </row>
    <row r="282" ht="12.75">
      <c r="E282" s="12"/>
    </row>
    <row r="283" ht="12.75">
      <c r="E283" s="12"/>
    </row>
    <row r="284" ht="12.75">
      <c r="E284" s="12"/>
    </row>
    <row r="285" ht="12.75">
      <c r="E285" s="12"/>
    </row>
    <row r="286" ht="12.75">
      <c r="E286" s="12"/>
    </row>
    <row r="287" ht="12.75">
      <c r="E287" s="12"/>
    </row>
    <row r="288" ht="12.75">
      <c r="E288" s="12"/>
    </row>
    <row r="289" ht="12.75">
      <c r="E289" s="12"/>
    </row>
    <row r="290" ht="12.75">
      <c r="E290" s="12"/>
    </row>
    <row r="291" ht="12.75">
      <c r="E291" s="12"/>
    </row>
    <row r="292" ht="12.75">
      <c r="E292" s="12"/>
    </row>
    <row r="293" ht="12.75">
      <c r="E293" s="12"/>
    </row>
    <row r="294" ht="12.75">
      <c r="E294" s="12"/>
    </row>
    <row r="295" ht="12.75">
      <c r="E295" s="12"/>
    </row>
    <row r="296" ht="12.75">
      <c r="E296" s="12"/>
    </row>
    <row r="297" ht="12.75">
      <c r="E297" s="12"/>
    </row>
    <row r="298" ht="12.75">
      <c r="E298" s="12"/>
    </row>
    <row r="299" ht="12.75">
      <c r="E299" s="12"/>
    </row>
    <row r="300" ht="12.75">
      <c r="E300" s="12"/>
    </row>
    <row r="301" ht="12.75">
      <c r="E301" s="12"/>
    </row>
    <row r="302" ht="12.75">
      <c r="E302" s="12"/>
    </row>
    <row r="303" ht="12.75">
      <c r="E303" s="12"/>
    </row>
    <row r="304" ht="12.75">
      <c r="E304" s="12"/>
    </row>
    <row r="305" ht="12.75">
      <c r="E305" s="12"/>
    </row>
    <row r="306" ht="12.75">
      <c r="E306" s="12"/>
    </row>
    <row r="307" ht="12.75">
      <c r="E307" s="12"/>
    </row>
    <row r="308" ht="12.75">
      <c r="E308" s="12"/>
    </row>
    <row r="309" ht="12.75">
      <c r="E309" s="12"/>
    </row>
    <row r="310" ht="12.75">
      <c r="E310" s="12"/>
    </row>
    <row r="311" ht="12.75">
      <c r="E311" s="12"/>
    </row>
    <row r="312" ht="12.75">
      <c r="E312" s="12"/>
    </row>
    <row r="313" ht="12.75">
      <c r="E313" s="12"/>
    </row>
    <row r="314" ht="12.75">
      <c r="E314" s="12"/>
    </row>
    <row r="315" ht="12.75">
      <c r="E315" s="12"/>
    </row>
    <row r="316" ht="12.75">
      <c r="E316" s="12"/>
    </row>
    <row r="317" ht="12.75">
      <c r="E317" s="12"/>
    </row>
    <row r="318" ht="12.75">
      <c r="E318" s="12"/>
    </row>
    <row r="319" ht="12.75">
      <c r="E319" s="12"/>
    </row>
    <row r="320" ht="12.75">
      <c r="E320" s="12"/>
    </row>
    <row r="321" ht="12.75">
      <c r="E321" s="12"/>
    </row>
    <row r="322" ht="12.75">
      <c r="E322" s="12"/>
    </row>
    <row r="323" ht="12.75">
      <c r="E323" s="12"/>
    </row>
    <row r="324" ht="12.75">
      <c r="E324" s="12"/>
    </row>
    <row r="325" ht="12.75">
      <c r="E325" s="12"/>
    </row>
    <row r="326" ht="12.75">
      <c r="E326" s="12"/>
    </row>
    <row r="327" ht="12.75">
      <c r="E327" s="12"/>
    </row>
    <row r="328" ht="12.75">
      <c r="E328" s="12"/>
    </row>
    <row r="329" ht="12.75">
      <c r="E329" s="12"/>
    </row>
    <row r="330" ht="12.75">
      <c r="E330" s="12"/>
    </row>
    <row r="331" ht="12.75">
      <c r="E331" s="12"/>
    </row>
    <row r="332" ht="12.75">
      <c r="E332" s="12"/>
    </row>
    <row r="333" ht="12.75">
      <c r="E333" s="12"/>
    </row>
    <row r="334" ht="12.75">
      <c r="E334" s="12"/>
    </row>
    <row r="335" ht="12.75">
      <c r="E335" s="12"/>
    </row>
    <row r="336" ht="12.75">
      <c r="E336" s="12"/>
    </row>
    <row r="337" ht="12.75">
      <c r="E337" s="12"/>
    </row>
    <row r="338" ht="12.75">
      <c r="E338" s="12"/>
    </row>
    <row r="339" ht="12.75">
      <c r="E339" s="12"/>
    </row>
    <row r="340" ht="12.75">
      <c r="E340" s="12"/>
    </row>
    <row r="341" ht="12.75">
      <c r="E341" s="12"/>
    </row>
    <row r="342" ht="12.75">
      <c r="E342" s="12"/>
    </row>
    <row r="343" ht="12.75">
      <c r="E343" s="12"/>
    </row>
    <row r="344" ht="12.75">
      <c r="E344" s="12"/>
    </row>
    <row r="345" ht="12.75">
      <c r="E345" s="12"/>
    </row>
    <row r="346" ht="12.75">
      <c r="E346" s="12"/>
    </row>
    <row r="347" ht="12.75">
      <c r="E347" s="12"/>
    </row>
    <row r="348" ht="12.75">
      <c r="E348" s="12"/>
    </row>
    <row r="349" ht="12.75">
      <c r="E349" s="12"/>
    </row>
    <row r="350" ht="12.75">
      <c r="E350" s="12"/>
    </row>
    <row r="351" ht="12.75">
      <c r="E351" s="12"/>
    </row>
    <row r="352" ht="12.75">
      <c r="E352" s="12"/>
    </row>
    <row r="353" ht="12.75">
      <c r="E353" s="12"/>
    </row>
    <row r="354" ht="12.75">
      <c r="E354" s="12"/>
    </row>
    <row r="355" ht="12.75">
      <c r="E355" s="12"/>
    </row>
    <row r="356" ht="12.75">
      <c r="E356" s="12"/>
    </row>
    <row r="357" ht="12.75">
      <c r="E357" s="12"/>
    </row>
    <row r="358" ht="12.75">
      <c r="E358" s="12"/>
    </row>
    <row r="359" ht="12.75">
      <c r="E359" s="12"/>
    </row>
    <row r="360" ht="12.75">
      <c r="E360" s="12"/>
    </row>
    <row r="361" ht="12.75">
      <c r="E361" s="12"/>
    </row>
    <row r="362" ht="12.75">
      <c r="E362" s="12"/>
    </row>
    <row r="363" ht="12.75">
      <c r="E363" s="12"/>
    </row>
    <row r="364" ht="12.75">
      <c r="E364" s="12"/>
    </row>
    <row r="365" ht="12.75">
      <c r="E365" s="12"/>
    </row>
    <row r="366" ht="12.75">
      <c r="E366" s="12"/>
    </row>
    <row r="367" ht="12.75">
      <c r="E367" s="12"/>
    </row>
    <row r="368" ht="12.75">
      <c r="E368" s="12"/>
    </row>
    <row r="369" ht="12.75">
      <c r="E369" s="12"/>
    </row>
    <row r="370" ht="12.75">
      <c r="E370" s="12"/>
    </row>
    <row r="371" ht="12.75">
      <c r="E371" s="12"/>
    </row>
    <row r="372" ht="12.75">
      <c r="E372" s="12"/>
    </row>
    <row r="373" ht="12.75">
      <c r="E373" s="12"/>
    </row>
    <row r="374" ht="12.75">
      <c r="E374" s="12"/>
    </row>
    <row r="375" ht="12.75">
      <c r="E375" s="12"/>
    </row>
    <row r="376" ht="12.75">
      <c r="E376" s="12"/>
    </row>
    <row r="377" ht="12.75">
      <c r="E377" s="12"/>
    </row>
    <row r="378" ht="12.75">
      <c r="E378" s="12"/>
    </row>
    <row r="379" ht="12.75">
      <c r="E379" s="12"/>
    </row>
    <row r="380" ht="12.75">
      <c r="E380" s="12"/>
    </row>
    <row r="381" ht="12.75">
      <c r="E381" s="12"/>
    </row>
    <row r="382" ht="12.75">
      <c r="E382" s="12"/>
    </row>
    <row r="383" ht="12.75">
      <c r="E383" s="12"/>
    </row>
    <row r="384" ht="12.75">
      <c r="E384" s="12"/>
    </row>
    <row r="385" ht="12.75">
      <c r="E385" s="12"/>
    </row>
    <row r="386" ht="12.75">
      <c r="E386" s="12"/>
    </row>
    <row r="387" ht="12.75">
      <c r="E387" s="12"/>
    </row>
    <row r="388" ht="12.75">
      <c r="E388" s="12"/>
    </row>
    <row r="389" ht="12.75">
      <c r="E389" s="12"/>
    </row>
    <row r="390" ht="12.75">
      <c r="E390" s="12"/>
    </row>
    <row r="391" ht="12.75">
      <c r="E391" s="12"/>
    </row>
    <row r="392" ht="12.75">
      <c r="E392" s="12"/>
    </row>
    <row r="393" ht="12.75">
      <c r="E393" s="12"/>
    </row>
    <row r="394" ht="12.75">
      <c r="E394" s="12"/>
    </row>
    <row r="395" ht="12.75">
      <c r="E395" s="12"/>
    </row>
    <row r="396" ht="12.75">
      <c r="E396" s="12"/>
    </row>
    <row r="397" ht="12.75">
      <c r="E397" s="12"/>
    </row>
    <row r="398" ht="12.75">
      <c r="E398" s="12"/>
    </row>
    <row r="399" ht="12.75">
      <c r="E399" s="12"/>
    </row>
    <row r="400" ht="12.75">
      <c r="E400" s="12"/>
    </row>
    <row r="401" ht="12.75">
      <c r="E401" s="12"/>
    </row>
    <row r="402" ht="12.75">
      <c r="E402" s="12"/>
    </row>
    <row r="403" ht="12.75">
      <c r="E403" s="12"/>
    </row>
    <row r="404" ht="12.75">
      <c r="E404" s="12"/>
    </row>
    <row r="405" ht="12.75">
      <c r="E405" s="12"/>
    </row>
    <row r="406" ht="12.75">
      <c r="E406" s="12"/>
    </row>
    <row r="407" ht="12.75">
      <c r="E407" s="12"/>
    </row>
    <row r="408" ht="12.75">
      <c r="E408" s="12"/>
    </row>
    <row r="409" ht="12.75">
      <c r="E409" s="12"/>
    </row>
    <row r="410" ht="12.75">
      <c r="E410" s="12"/>
    </row>
    <row r="411" ht="12.75">
      <c r="E411" s="12"/>
    </row>
    <row r="412" ht="12.75">
      <c r="E412" s="12"/>
    </row>
    <row r="413" ht="12.75">
      <c r="E413" s="12"/>
    </row>
    <row r="414" ht="12.75">
      <c r="E414" s="12"/>
    </row>
    <row r="415" ht="12.75">
      <c r="E415" s="12"/>
    </row>
    <row r="416" ht="12.75">
      <c r="E416" s="12"/>
    </row>
    <row r="417" ht="12.75">
      <c r="E417" s="12"/>
    </row>
    <row r="418" ht="12.75">
      <c r="E418" s="12"/>
    </row>
    <row r="419" ht="12.75">
      <c r="E419" s="12"/>
    </row>
    <row r="420" ht="12.75">
      <c r="E420" s="12"/>
    </row>
    <row r="421" ht="12.75">
      <c r="E421" s="12"/>
    </row>
    <row r="422" ht="12.75">
      <c r="E422" s="12"/>
    </row>
    <row r="423" ht="12.75">
      <c r="E423" s="12"/>
    </row>
    <row r="424" ht="12.75">
      <c r="E424" s="12"/>
    </row>
    <row r="425" ht="12.75">
      <c r="E425" s="12"/>
    </row>
    <row r="426" ht="12.75">
      <c r="E426" s="12"/>
    </row>
    <row r="427" ht="12.75">
      <c r="E427" s="12"/>
    </row>
    <row r="428" ht="12.75">
      <c r="E428" s="12"/>
    </row>
    <row r="429" ht="12.75">
      <c r="E429" s="12"/>
    </row>
    <row r="430" ht="12.75">
      <c r="E430" s="12"/>
    </row>
    <row r="431" ht="12.75">
      <c r="E431" s="12"/>
    </row>
    <row r="432" ht="12.75">
      <c r="E432" s="12"/>
    </row>
    <row r="433" ht="12.75">
      <c r="E433" s="12"/>
    </row>
    <row r="434" ht="12.75">
      <c r="E434" s="12"/>
    </row>
    <row r="435" ht="12.75">
      <c r="E435" s="12"/>
    </row>
    <row r="436" ht="12.75">
      <c r="E436" s="12"/>
    </row>
    <row r="437" ht="12.75">
      <c r="E437" s="12"/>
    </row>
    <row r="438" ht="12.75">
      <c r="E438" s="12"/>
    </row>
    <row r="439" ht="12.75">
      <c r="E439" s="12"/>
    </row>
    <row r="440" ht="12.75">
      <c r="E440" s="12"/>
    </row>
    <row r="441" ht="12.75">
      <c r="E441" s="12"/>
    </row>
    <row r="442" ht="12.75">
      <c r="E442" s="12"/>
    </row>
    <row r="443" ht="12.75">
      <c r="E443" s="12"/>
    </row>
    <row r="444" ht="12.75">
      <c r="E444" s="12"/>
    </row>
    <row r="445" ht="12.75">
      <c r="E445" s="12"/>
    </row>
    <row r="446" ht="12.75">
      <c r="E446" s="12"/>
    </row>
    <row r="447" ht="12.75">
      <c r="E447" s="12"/>
    </row>
    <row r="448" ht="12.75">
      <c r="E448" s="12"/>
    </row>
    <row r="449" ht="12.75">
      <c r="E449" s="12"/>
    </row>
    <row r="450" ht="12.75">
      <c r="E450" s="12"/>
    </row>
    <row r="451" ht="12.75">
      <c r="E451" s="12"/>
    </row>
    <row r="452" ht="12.75">
      <c r="E452" s="12"/>
    </row>
    <row r="453" ht="12.75">
      <c r="E453" s="12"/>
    </row>
    <row r="454" ht="12.75">
      <c r="E454" s="12"/>
    </row>
    <row r="455" ht="12.75">
      <c r="E455" s="12"/>
    </row>
    <row r="456" ht="12.75">
      <c r="E456" s="12"/>
    </row>
    <row r="457" ht="12.75">
      <c r="E457" s="12"/>
    </row>
    <row r="458" ht="12.75">
      <c r="E458" s="12"/>
    </row>
    <row r="459" ht="12.75">
      <c r="E459" s="12"/>
    </row>
    <row r="460" ht="12.75">
      <c r="E460" s="12"/>
    </row>
    <row r="461" ht="12.75">
      <c r="E461" s="12"/>
    </row>
    <row r="462" ht="12.75">
      <c r="E462" s="12"/>
    </row>
    <row r="463" ht="12.75">
      <c r="E463" s="12"/>
    </row>
    <row r="464" ht="12.75">
      <c r="E464" s="12"/>
    </row>
    <row r="465" ht="12.75">
      <c r="E465" s="12"/>
    </row>
    <row r="466" ht="12.75">
      <c r="E466" s="12"/>
    </row>
    <row r="467" ht="12.75">
      <c r="E467" s="12"/>
    </row>
    <row r="468" ht="12.75">
      <c r="E468" s="12"/>
    </row>
    <row r="469" ht="12.75">
      <c r="E469" s="12"/>
    </row>
    <row r="470" ht="12.75">
      <c r="E470" s="12"/>
    </row>
    <row r="471" ht="12.75">
      <c r="E471" s="12"/>
    </row>
    <row r="472" ht="12.75">
      <c r="E472" s="12"/>
    </row>
    <row r="473" ht="12.75">
      <c r="E473" s="12"/>
    </row>
    <row r="474" ht="12.75">
      <c r="E474" s="12"/>
    </row>
    <row r="475" ht="12.75">
      <c r="E475" s="12"/>
    </row>
    <row r="476" ht="12.75">
      <c r="E476" s="12"/>
    </row>
    <row r="477" ht="12.75">
      <c r="E477" s="12"/>
    </row>
    <row r="478" ht="12.75">
      <c r="E478" s="12"/>
    </row>
    <row r="479" ht="12.75">
      <c r="E479" s="12"/>
    </row>
    <row r="480" ht="12.75">
      <c r="E480" s="12"/>
    </row>
    <row r="481" ht="12.75">
      <c r="E481" s="12"/>
    </row>
    <row r="482" ht="12.75">
      <c r="E482" s="12"/>
    </row>
    <row r="483" ht="12.75">
      <c r="E483" s="12"/>
    </row>
    <row r="484" ht="12.75">
      <c r="E484" s="12"/>
    </row>
    <row r="485" ht="12.75">
      <c r="E485" s="12"/>
    </row>
    <row r="486" ht="12.75">
      <c r="E486" s="12"/>
    </row>
    <row r="487" ht="12.75">
      <c r="E487" s="12"/>
    </row>
    <row r="488" ht="12.75">
      <c r="E488" s="12"/>
    </row>
    <row r="489" ht="12.75">
      <c r="E489" s="12"/>
    </row>
    <row r="490" ht="12.75">
      <c r="E490" s="12"/>
    </row>
    <row r="491" ht="12.75">
      <c r="E491" s="12"/>
    </row>
    <row r="492" ht="12.75">
      <c r="E492" s="12"/>
    </row>
    <row r="493" ht="12.75">
      <c r="E493" s="12"/>
    </row>
    <row r="494" ht="12.75">
      <c r="E494" s="12"/>
    </row>
    <row r="495" ht="12.75">
      <c r="E495" s="12"/>
    </row>
    <row r="496" ht="12.75">
      <c r="E496" s="12"/>
    </row>
    <row r="497" ht="12.75">
      <c r="E497" s="12"/>
    </row>
    <row r="498" ht="12.75">
      <c r="E498" s="12"/>
    </row>
    <row r="499" ht="12.75">
      <c r="E499" s="12"/>
    </row>
    <row r="500" ht="12.75">
      <c r="E500" s="12"/>
    </row>
    <row r="501" ht="12.75">
      <c r="E501" s="12"/>
    </row>
    <row r="502" ht="12.75">
      <c r="E502" s="12"/>
    </row>
    <row r="503" ht="12.75">
      <c r="E503" s="12"/>
    </row>
    <row r="504" ht="12.75">
      <c r="E504" s="12"/>
    </row>
    <row r="505" ht="12.75">
      <c r="E505" s="12"/>
    </row>
    <row r="506" ht="12.75">
      <c r="E506" s="12"/>
    </row>
    <row r="507" ht="12.75">
      <c r="E507" s="12"/>
    </row>
    <row r="508" ht="12.75">
      <c r="E508" s="12"/>
    </row>
    <row r="509" ht="12.75">
      <c r="E509" s="12"/>
    </row>
    <row r="510" ht="12.75">
      <c r="E510" s="12"/>
    </row>
    <row r="511" ht="12.75">
      <c r="E511" s="12"/>
    </row>
    <row r="512" ht="12.75">
      <c r="E512" s="12"/>
    </row>
    <row r="513" ht="12.75">
      <c r="E513" s="12"/>
    </row>
    <row r="514" ht="12.75">
      <c r="E514" s="12"/>
    </row>
    <row r="515" ht="12.75">
      <c r="E515" s="12"/>
    </row>
    <row r="516" ht="12.75">
      <c r="E516" s="12"/>
    </row>
    <row r="517" ht="12.75">
      <c r="E517" s="12"/>
    </row>
    <row r="518" ht="12.75">
      <c r="E518" s="12"/>
    </row>
    <row r="519" ht="12.75">
      <c r="E519" s="12"/>
    </row>
    <row r="520" ht="12.75">
      <c r="E520" s="12"/>
    </row>
    <row r="521" ht="12.75">
      <c r="E521" s="12"/>
    </row>
    <row r="522" ht="12.75">
      <c r="E522" s="12"/>
    </row>
    <row r="523" ht="12.75">
      <c r="E523" s="12"/>
    </row>
    <row r="524" ht="12.75">
      <c r="E524" s="12"/>
    </row>
    <row r="525" ht="12.75">
      <c r="E525" s="12"/>
    </row>
    <row r="526" ht="12.75">
      <c r="E526" s="12"/>
    </row>
    <row r="527" ht="12.75">
      <c r="E527" s="12"/>
    </row>
    <row r="528" ht="12.75">
      <c r="E528" s="12"/>
    </row>
    <row r="529" ht="12.75">
      <c r="E529" s="12"/>
    </row>
    <row r="530" ht="12.75">
      <c r="E530" s="12"/>
    </row>
    <row r="531" ht="12.75">
      <c r="E531" s="12"/>
    </row>
    <row r="532" ht="12.75">
      <c r="E532" s="12"/>
    </row>
    <row r="533" ht="12.75">
      <c r="E533" s="12"/>
    </row>
    <row r="534" ht="12.75">
      <c r="E534" s="12"/>
    </row>
    <row r="535" ht="12.75">
      <c r="E535" s="12"/>
    </row>
    <row r="536" ht="12.75">
      <c r="E536" s="12"/>
    </row>
    <row r="537" ht="12.75">
      <c r="E537" s="12"/>
    </row>
    <row r="538" ht="12.75">
      <c r="E538" s="12"/>
    </row>
    <row r="539" ht="12.75">
      <c r="E539" s="12"/>
    </row>
    <row r="540" ht="12.75">
      <c r="E540" s="12"/>
    </row>
    <row r="541" ht="12.75">
      <c r="E541" s="12"/>
    </row>
    <row r="542" ht="12.75">
      <c r="E542" s="12"/>
    </row>
    <row r="543" ht="12.75">
      <c r="E543" s="12"/>
    </row>
    <row r="544" ht="12.75">
      <c r="E544" s="12"/>
    </row>
    <row r="545" ht="12.75">
      <c r="E545" s="12"/>
    </row>
    <row r="546" ht="12.75">
      <c r="E546" s="12"/>
    </row>
    <row r="547" ht="12.75">
      <c r="E547" s="12"/>
    </row>
    <row r="548" ht="12.75">
      <c r="E548" s="12"/>
    </row>
    <row r="549" ht="12.75">
      <c r="E549" s="12"/>
    </row>
    <row r="550" ht="12.75">
      <c r="E550" s="12"/>
    </row>
    <row r="551" ht="12.75">
      <c r="E551" s="12"/>
    </row>
    <row r="552" ht="12.75">
      <c r="E552" s="12"/>
    </row>
    <row r="553" ht="12.75">
      <c r="E553" s="12"/>
    </row>
    <row r="554" ht="12.75">
      <c r="E554" s="12"/>
    </row>
    <row r="555" ht="12.75">
      <c r="E555" s="12"/>
    </row>
    <row r="556" ht="12.75">
      <c r="E556" s="12"/>
    </row>
    <row r="557" ht="12.75">
      <c r="E557" s="12"/>
    </row>
    <row r="558" ht="12.75">
      <c r="E558" s="12"/>
    </row>
    <row r="559" ht="12.75">
      <c r="E559" s="12"/>
    </row>
    <row r="560" ht="12.75">
      <c r="E560" s="12"/>
    </row>
    <row r="561" ht="12.75">
      <c r="E561" s="12"/>
    </row>
    <row r="562" ht="12.75">
      <c r="E562" s="12"/>
    </row>
    <row r="563" ht="12.75">
      <c r="E563" s="12"/>
    </row>
    <row r="564" ht="12.75">
      <c r="E564" s="12"/>
    </row>
    <row r="565" ht="12.75">
      <c r="E565" s="12"/>
    </row>
    <row r="566" ht="12.75">
      <c r="E566" s="12"/>
    </row>
    <row r="567" ht="12.75">
      <c r="E567" s="12"/>
    </row>
    <row r="568" ht="12.75">
      <c r="E568" s="12"/>
    </row>
    <row r="569" ht="12.75">
      <c r="E569" s="12"/>
    </row>
    <row r="570" ht="12.75">
      <c r="E570" s="12"/>
    </row>
    <row r="571" ht="12.75">
      <c r="E571" s="12"/>
    </row>
    <row r="572" ht="12.75">
      <c r="E572" s="12"/>
    </row>
    <row r="573" ht="12.75">
      <c r="E573" s="12"/>
    </row>
    <row r="574" ht="12.75">
      <c r="E574" s="12"/>
    </row>
    <row r="575" ht="12.75">
      <c r="E575" s="12"/>
    </row>
    <row r="576" ht="12.75">
      <c r="E576" s="12"/>
    </row>
    <row r="577" ht="12.75">
      <c r="E577" s="12"/>
    </row>
    <row r="578" ht="12.75">
      <c r="E578" s="12"/>
    </row>
    <row r="579" ht="12.75">
      <c r="E579" s="12"/>
    </row>
    <row r="580" ht="12.75">
      <c r="E580" s="12"/>
    </row>
    <row r="581" ht="12.75">
      <c r="E581" s="12"/>
    </row>
    <row r="582" ht="12.75">
      <c r="E582" s="12"/>
    </row>
    <row r="583" ht="12.75">
      <c r="E583" s="12"/>
    </row>
    <row r="584" ht="12.75">
      <c r="E584" s="12"/>
    </row>
    <row r="585" ht="12.75">
      <c r="E585" s="12"/>
    </row>
    <row r="586" ht="12.75">
      <c r="E586" s="12"/>
    </row>
    <row r="587" ht="12.75">
      <c r="E587" s="12"/>
    </row>
    <row r="588" ht="12.75">
      <c r="E588" s="12"/>
    </row>
    <row r="589" ht="12.75">
      <c r="E589" s="12"/>
    </row>
    <row r="590" ht="12.75">
      <c r="E590" s="12"/>
    </row>
    <row r="591" ht="12.75">
      <c r="E591" s="12"/>
    </row>
    <row r="592" ht="12.75">
      <c r="E592" s="12"/>
    </row>
    <row r="593" ht="12.75">
      <c r="E593" s="12"/>
    </row>
    <row r="594" ht="12.75">
      <c r="E594" s="12"/>
    </row>
    <row r="595" ht="12.75">
      <c r="E595" s="12"/>
    </row>
    <row r="596" ht="12.75">
      <c r="E596" s="12"/>
    </row>
    <row r="597" ht="12.75">
      <c r="E597" s="12"/>
    </row>
    <row r="598" ht="12.75">
      <c r="E598" s="12"/>
    </row>
    <row r="599" ht="12.75">
      <c r="E599" s="12"/>
    </row>
    <row r="600" ht="12.75">
      <c r="E600" s="12"/>
    </row>
    <row r="601" ht="12.75">
      <c r="E601" s="12"/>
    </row>
    <row r="602" ht="12.75">
      <c r="E602" s="12"/>
    </row>
    <row r="603" ht="12.75">
      <c r="E603" s="12"/>
    </row>
    <row r="604" ht="12.75">
      <c r="E604" s="12"/>
    </row>
    <row r="605" ht="12.75">
      <c r="E605" s="12"/>
    </row>
    <row r="606" ht="12.75">
      <c r="E606" s="12"/>
    </row>
    <row r="607" ht="12.75">
      <c r="E607" s="12"/>
    </row>
    <row r="608" ht="12.75">
      <c r="E608" s="12"/>
    </row>
    <row r="609" ht="12.75">
      <c r="E609" s="12"/>
    </row>
    <row r="610" ht="12.75">
      <c r="E610" s="12"/>
    </row>
    <row r="611" ht="12.75">
      <c r="E611" s="12"/>
    </row>
    <row r="612" ht="12.75">
      <c r="E612" s="12"/>
    </row>
    <row r="613" ht="12.75">
      <c r="E613" s="12"/>
    </row>
    <row r="614" ht="12.75">
      <c r="E614" s="12"/>
    </row>
    <row r="615" ht="12.75">
      <c r="E615" s="12"/>
    </row>
    <row r="616" ht="12.75">
      <c r="E616" s="12"/>
    </row>
    <row r="617" ht="12.75">
      <c r="E617" s="12"/>
    </row>
    <row r="618" ht="12.75">
      <c r="E618" s="12"/>
    </row>
    <row r="619" ht="12.75">
      <c r="E619" s="12"/>
    </row>
    <row r="620" ht="12.75">
      <c r="E620" s="12"/>
    </row>
    <row r="621" ht="12.75">
      <c r="E621" s="12"/>
    </row>
    <row r="622" ht="12.75">
      <c r="E622" s="12"/>
    </row>
    <row r="623" ht="12.75">
      <c r="E623" s="12"/>
    </row>
    <row r="624" ht="12.75">
      <c r="E624" s="12"/>
    </row>
    <row r="625" ht="12.75">
      <c r="E625" s="12"/>
    </row>
    <row r="626" ht="12.75">
      <c r="E626" s="12"/>
    </row>
    <row r="627" ht="12.75">
      <c r="E627" s="12"/>
    </row>
    <row r="628" ht="12.75">
      <c r="E628" s="12"/>
    </row>
    <row r="629" ht="12.75">
      <c r="E629" s="12"/>
    </row>
    <row r="630" ht="12.75">
      <c r="E630" s="12"/>
    </row>
    <row r="631" ht="12.75">
      <c r="E631" s="12"/>
    </row>
    <row r="632" ht="12.75">
      <c r="E632" s="12"/>
    </row>
    <row r="633" ht="12.75">
      <c r="E633" s="12"/>
    </row>
    <row r="634" ht="12.75">
      <c r="E634" s="12"/>
    </row>
    <row r="635" ht="12.75">
      <c r="E635" s="12"/>
    </row>
    <row r="636" ht="12.75">
      <c r="E636" s="12"/>
    </row>
    <row r="637" ht="12.75">
      <c r="E637" s="12"/>
    </row>
    <row r="638" ht="12.75">
      <c r="E638" s="12"/>
    </row>
    <row r="639" ht="12.75">
      <c r="E639" s="12"/>
    </row>
    <row r="640" ht="12.75">
      <c r="E640" s="12"/>
    </row>
    <row r="641" ht="12.75">
      <c r="E641" s="12"/>
    </row>
    <row r="642" ht="12.75">
      <c r="E642" s="12"/>
    </row>
    <row r="643" ht="12.75">
      <c r="E643" s="12"/>
    </row>
    <row r="644" ht="12.75">
      <c r="E644" s="12"/>
    </row>
    <row r="645" ht="12.75">
      <c r="E645" s="12"/>
    </row>
    <row r="646" ht="12.75">
      <c r="E646" s="12"/>
    </row>
    <row r="647" ht="12.75">
      <c r="E647" s="12"/>
    </row>
    <row r="648" ht="12.75">
      <c r="E648" s="12"/>
    </row>
    <row r="649" ht="12.75">
      <c r="E649" s="12"/>
    </row>
    <row r="650" ht="12.75">
      <c r="E650" s="12"/>
    </row>
    <row r="651" ht="12.75">
      <c r="E651" s="12"/>
    </row>
    <row r="652" ht="12.75">
      <c r="E652" s="12"/>
    </row>
    <row r="653" ht="12.75">
      <c r="E653" s="12"/>
    </row>
    <row r="654" ht="12.75">
      <c r="E654" s="12"/>
    </row>
    <row r="655" ht="12.75">
      <c r="E655" s="12"/>
    </row>
    <row r="656" ht="12.75">
      <c r="E656" s="12"/>
    </row>
    <row r="657" ht="12.75">
      <c r="E657" s="12"/>
    </row>
    <row r="658" ht="12.75">
      <c r="E658" s="12"/>
    </row>
    <row r="659" ht="12.75">
      <c r="E659" s="12"/>
    </row>
    <row r="660" ht="12.75">
      <c r="E660" s="12"/>
    </row>
    <row r="661" ht="12.75">
      <c r="E661" s="12"/>
    </row>
    <row r="662" ht="12.75">
      <c r="E662" s="12"/>
    </row>
    <row r="663" ht="12.75">
      <c r="E663" s="12"/>
    </row>
    <row r="664" ht="12.75">
      <c r="E664" s="12"/>
    </row>
    <row r="665" ht="12.75">
      <c r="E665" s="12"/>
    </row>
    <row r="666" ht="12.75">
      <c r="E666" s="12"/>
    </row>
    <row r="667" ht="12.75">
      <c r="E667" s="12"/>
    </row>
    <row r="668" ht="12.75">
      <c r="E668" s="12"/>
    </row>
    <row r="669" ht="12.75">
      <c r="E669" s="12"/>
    </row>
    <row r="670" ht="12.75">
      <c r="E670" s="12"/>
    </row>
    <row r="671" ht="12.75">
      <c r="E671" s="12"/>
    </row>
    <row r="672" ht="12.75">
      <c r="E672" s="12"/>
    </row>
    <row r="673" ht="12.75">
      <c r="E673" s="12"/>
    </row>
    <row r="674" ht="12.75">
      <c r="E674" s="12"/>
    </row>
    <row r="675" ht="12.75">
      <c r="E675" s="12"/>
    </row>
    <row r="676" ht="12.75">
      <c r="E676" s="12"/>
    </row>
    <row r="677" ht="12.75">
      <c r="E677" s="12"/>
    </row>
    <row r="678" ht="12.75">
      <c r="E678" s="12"/>
    </row>
    <row r="679" ht="12.75">
      <c r="E679" s="12"/>
    </row>
    <row r="680" ht="12.75">
      <c r="E680" s="12"/>
    </row>
    <row r="681" ht="12.75">
      <c r="E681" s="12"/>
    </row>
    <row r="682" ht="12.75">
      <c r="E682" s="12"/>
    </row>
    <row r="683" ht="12.75">
      <c r="E683" s="12"/>
    </row>
    <row r="684" ht="12.75">
      <c r="E684" s="12"/>
    </row>
    <row r="685" ht="12.75">
      <c r="E685" s="12"/>
    </row>
    <row r="686" ht="12.75">
      <c r="E686" s="12"/>
    </row>
    <row r="687" ht="12.75">
      <c r="E687" s="12"/>
    </row>
    <row r="688" ht="12.75">
      <c r="E688" s="12"/>
    </row>
    <row r="689" ht="12.75">
      <c r="E689" s="12"/>
    </row>
    <row r="690" ht="12.75">
      <c r="E690" s="12"/>
    </row>
    <row r="691" ht="12.75">
      <c r="E691" s="12"/>
    </row>
    <row r="692" ht="12.75">
      <c r="E692" s="12"/>
    </row>
    <row r="693" ht="12.75">
      <c r="E693" s="12"/>
    </row>
    <row r="694" ht="12.75">
      <c r="E694" s="12"/>
    </row>
    <row r="695" ht="12.75">
      <c r="E695" s="12"/>
    </row>
    <row r="696" ht="12.75">
      <c r="E696" s="12"/>
    </row>
    <row r="697" ht="12.75">
      <c r="E697" s="12"/>
    </row>
    <row r="698" ht="12.75">
      <c r="E698" s="12"/>
    </row>
    <row r="699" ht="12.75">
      <c r="E699" s="12"/>
    </row>
    <row r="700" ht="12.75">
      <c r="E700" s="12"/>
    </row>
    <row r="701" ht="12.75">
      <c r="E701" s="12"/>
    </row>
    <row r="702" ht="12.75">
      <c r="E702" s="12"/>
    </row>
    <row r="703" ht="12.75">
      <c r="E703" s="12"/>
    </row>
    <row r="704" ht="12.75">
      <c r="E704" s="12"/>
    </row>
    <row r="705" ht="12.75">
      <c r="E705" s="12"/>
    </row>
    <row r="706" ht="12.75">
      <c r="E706" s="12"/>
    </row>
    <row r="707" ht="12.75">
      <c r="E707" s="12"/>
    </row>
    <row r="708" ht="12.75">
      <c r="E708" s="12"/>
    </row>
    <row r="709" ht="12.75">
      <c r="E709" s="12"/>
    </row>
    <row r="710" ht="12.75">
      <c r="E710" s="12"/>
    </row>
    <row r="711" ht="12.75">
      <c r="E711" s="12"/>
    </row>
    <row r="712" ht="12.75">
      <c r="E712" s="12"/>
    </row>
    <row r="713" ht="12.75">
      <c r="E713" s="12"/>
    </row>
    <row r="714" ht="12.75">
      <c r="E714" s="12"/>
    </row>
    <row r="715" ht="12.75">
      <c r="E715" s="12"/>
    </row>
    <row r="716" ht="12.75">
      <c r="E716" s="12"/>
    </row>
    <row r="717" ht="12.75">
      <c r="E717" s="12"/>
    </row>
    <row r="718" ht="12.75">
      <c r="E718" s="12"/>
    </row>
    <row r="719" ht="12.75">
      <c r="E719" s="12"/>
    </row>
    <row r="720" ht="12.75">
      <c r="E720" s="12"/>
    </row>
    <row r="721" ht="12.75">
      <c r="E721" s="12"/>
    </row>
    <row r="722" ht="12.75">
      <c r="E722" s="12"/>
    </row>
    <row r="723" ht="12.75">
      <c r="E723" s="12"/>
    </row>
    <row r="724" ht="12.75">
      <c r="E724" s="12"/>
    </row>
    <row r="725" ht="12.75">
      <c r="E725" s="12"/>
    </row>
    <row r="726" ht="12.75">
      <c r="E726" s="12"/>
    </row>
    <row r="727" ht="12.75">
      <c r="E727" s="12"/>
    </row>
    <row r="728" ht="12.75">
      <c r="E728" s="12"/>
    </row>
    <row r="729" ht="12.75">
      <c r="E729" s="12"/>
    </row>
    <row r="730" ht="12.75">
      <c r="E730" s="12"/>
    </row>
    <row r="731" ht="12.75">
      <c r="E731" s="12"/>
    </row>
    <row r="732" ht="12.75">
      <c r="E732" s="12"/>
    </row>
    <row r="733" ht="12.75">
      <c r="E733" s="12"/>
    </row>
    <row r="734" ht="12.75">
      <c r="E734" s="12"/>
    </row>
    <row r="735" ht="12.75">
      <c r="E735" s="12"/>
    </row>
    <row r="736" ht="12.75">
      <c r="E736" s="12"/>
    </row>
    <row r="737" ht="12.75">
      <c r="E737" s="12"/>
    </row>
    <row r="738" ht="12.75">
      <c r="E738" s="12"/>
    </row>
    <row r="739" ht="12.75">
      <c r="E739" s="12"/>
    </row>
    <row r="740" ht="12.75">
      <c r="E740" s="12"/>
    </row>
    <row r="741" ht="12.75">
      <c r="E741" s="12"/>
    </row>
    <row r="742" ht="12.75">
      <c r="E742" s="12"/>
    </row>
    <row r="743" ht="12.75">
      <c r="E743" s="12"/>
    </row>
    <row r="744" ht="12.75">
      <c r="E744" s="12"/>
    </row>
    <row r="745" ht="12.75">
      <c r="E745" s="12"/>
    </row>
    <row r="746" ht="12.75">
      <c r="E746" s="12"/>
    </row>
    <row r="747" ht="12.75">
      <c r="E747" s="12"/>
    </row>
    <row r="748" ht="12.75">
      <c r="E748" s="12"/>
    </row>
    <row r="749" ht="12.75">
      <c r="E749" s="12"/>
    </row>
    <row r="750" ht="12.75">
      <c r="E750" s="12"/>
    </row>
    <row r="751" ht="12.75">
      <c r="E751" s="12"/>
    </row>
    <row r="752" ht="12.75">
      <c r="E752" s="12"/>
    </row>
    <row r="753" ht="12.75">
      <c r="E753" s="12"/>
    </row>
    <row r="754" ht="12.75">
      <c r="E754" s="12"/>
    </row>
    <row r="755" ht="12.75">
      <c r="E755" s="12"/>
    </row>
    <row r="756" ht="12.75">
      <c r="E756" s="12"/>
    </row>
    <row r="757" ht="12.75">
      <c r="E757" s="12"/>
    </row>
    <row r="758" ht="12.75">
      <c r="E758" s="12"/>
    </row>
    <row r="759" ht="12.75">
      <c r="E759" s="12"/>
    </row>
    <row r="760" ht="12.75">
      <c r="E760" s="12"/>
    </row>
    <row r="761" ht="12.75">
      <c r="E761" s="12"/>
    </row>
    <row r="762" ht="12.75">
      <c r="E762" s="12"/>
    </row>
    <row r="763" ht="12.75">
      <c r="E763" s="12"/>
    </row>
    <row r="764" ht="12.75">
      <c r="E764" s="12"/>
    </row>
    <row r="765" ht="12.75">
      <c r="E765" s="12"/>
    </row>
    <row r="766" ht="12.75">
      <c r="E766" s="12"/>
    </row>
    <row r="767" ht="12.75">
      <c r="E767" s="12"/>
    </row>
    <row r="768" ht="12.75">
      <c r="E768" s="12"/>
    </row>
    <row r="769" ht="12.75">
      <c r="E769" s="12"/>
    </row>
    <row r="770" ht="12.75">
      <c r="E770" s="12"/>
    </row>
    <row r="771" ht="12.75">
      <c r="E771" s="12"/>
    </row>
    <row r="772" ht="12.75">
      <c r="E772" s="12"/>
    </row>
    <row r="773" ht="12.75">
      <c r="E773" s="12"/>
    </row>
    <row r="774" ht="12.75">
      <c r="E774" s="12"/>
    </row>
    <row r="775" ht="12.75">
      <c r="E775" s="12"/>
    </row>
    <row r="776" ht="12.75">
      <c r="E776" s="12"/>
    </row>
    <row r="777" ht="12.75">
      <c r="E777" s="12"/>
    </row>
    <row r="778" ht="12.75">
      <c r="E778" s="12"/>
    </row>
    <row r="779" ht="12.75">
      <c r="E779" s="12"/>
    </row>
    <row r="780" ht="12.75">
      <c r="E780" s="12"/>
    </row>
    <row r="781" ht="12.75">
      <c r="E781" s="12"/>
    </row>
    <row r="782" ht="12.75">
      <c r="E782" s="12"/>
    </row>
    <row r="783" ht="12.75">
      <c r="E783" s="12"/>
    </row>
    <row r="784" ht="12.75">
      <c r="E784" s="12"/>
    </row>
    <row r="785" ht="12.75">
      <c r="E785" s="12"/>
    </row>
    <row r="786" ht="12.75">
      <c r="E786" s="12"/>
    </row>
    <row r="787" ht="12.75">
      <c r="E787" s="12"/>
    </row>
    <row r="788" ht="12.75">
      <c r="E788" s="12"/>
    </row>
    <row r="789" ht="12.75">
      <c r="E789" s="12"/>
    </row>
    <row r="790" ht="12.75">
      <c r="E790" s="12"/>
    </row>
    <row r="791" ht="12.75">
      <c r="E791" s="12"/>
    </row>
    <row r="792" ht="12.75">
      <c r="E792" s="12"/>
    </row>
    <row r="793" ht="12.75">
      <c r="E793" s="12"/>
    </row>
    <row r="794" ht="12.75">
      <c r="E794" s="12"/>
    </row>
    <row r="795" ht="12.75">
      <c r="E795" s="12"/>
    </row>
    <row r="796" ht="12.75">
      <c r="E796" s="12"/>
    </row>
    <row r="797" ht="12.75">
      <c r="E797" s="12"/>
    </row>
    <row r="798" ht="12.75">
      <c r="E798" s="12"/>
    </row>
    <row r="799" ht="12.75">
      <c r="E799" s="12"/>
    </row>
    <row r="800" ht="12.75">
      <c r="E800" s="12"/>
    </row>
    <row r="801" ht="12.75">
      <c r="E801" s="12"/>
    </row>
    <row r="802" ht="12.75">
      <c r="E802" s="12"/>
    </row>
    <row r="803" ht="12.75">
      <c r="E803" s="12"/>
    </row>
    <row r="804" ht="12.75">
      <c r="E804" s="12"/>
    </row>
    <row r="805" ht="12.75">
      <c r="E805" s="12"/>
    </row>
    <row r="806" ht="12.75">
      <c r="E806" s="12"/>
    </row>
    <row r="807" ht="12.75">
      <c r="E807" s="12"/>
    </row>
    <row r="808" ht="12.75">
      <c r="E808" s="12"/>
    </row>
    <row r="809" ht="12.75">
      <c r="E809" s="12"/>
    </row>
    <row r="810" ht="12.75">
      <c r="E810" s="12"/>
    </row>
    <row r="811" ht="12.75">
      <c r="E811" s="12"/>
    </row>
    <row r="812" ht="12.75">
      <c r="E812" s="12"/>
    </row>
    <row r="813" ht="12.75">
      <c r="E813" s="12"/>
    </row>
    <row r="814" ht="12.75">
      <c r="E814" s="12"/>
    </row>
    <row r="815" ht="12.75">
      <c r="E815" s="12"/>
    </row>
    <row r="816" ht="12.75">
      <c r="E816" s="12"/>
    </row>
    <row r="817" ht="12.75">
      <c r="E817" s="12"/>
    </row>
    <row r="818" ht="12.75">
      <c r="E818" s="12"/>
    </row>
    <row r="819" ht="12.75">
      <c r="E819" s="12"/>
    </row>
    <row r="820" ht="12.75">
      <c r="E820" s="12"/>
    </row>
    <row r="821" ht="12.75">
      <c r="E821" s="12"/>
    </row>
    <row r="822" ht="12.75">
      <c r="E822" s="12"/>
    </row>
    <row r="823" ht="12.75">
      <c r="E823" s="12"/>
    </row>
    <row r="824" ht="12.75">
      <c r="E824" s="12"/>
    </row>
    <row r="825" ht="12.75">
      <c r="E825" s="12"/>
    </row>
    <row r="826" ht="12.75">
      <c r="E826" s="12"/>
    </row>
    <row r="827" ht="12.75">
      <c r="E827" s="12"/>
    </row>
    <row r="828" ht="12.75">
      <c r="E828" s="12"/>
    </row>
    <row r="829" ht="12.75">
      <c r="E829" s="12"/>
    </row>
    <row r="830" ht="12.75">
      <c r="E830" s="12"/>
    </row>
    <row r="831" ht="12.75">
      <c r="E831" s="12"/>
    </row>
    <row r="832" ht="12.75">
      <c r="E832" s="12"/>
    </row>
    <row r="833" ht="12.75">
      <c r="E833" s="12"/>
    </row>
    <row r="834" ht="12.75">
      <c r="E834" s="12"/>
    </row>
    <row r="835" ht="12.75">
      <c r="E835" s="12"/>
    </row>
    <row r="836" ht="12.75">
      <c r="E836" s="12"/>
    </row>
    <row r="837" ht="12.75">
      <c r="E837" s="12"/>
    </row>
    <row r="838" ht="12.75">
      <c r="E838" s="12"/>
    </row>
    <row r="839" ht="12.75">
      <c r="E839" s="12"/>
    </row>
    <row r="840" ht="12.75">
      <c r="E840" s="12"/>
    </row>
    <row r="841" ht="12.75">
      <c r="E841" s="12"/>
    </row>
    <row r="842" ht="12.75">
      <c r="E842" s="12"/>
    </row>
    <row r="843" ht="12.75">
      <c r="E843" s="12"/>
    </row>
    <row r="844" ht="12.75">
      <c r="E844" s="12"/>
    </row>
    <row r="845" ht="12.75">
      <c r="E845" s="12"/>
    </row>
    <row r="846" ht="12.75">
      <c r="E846" s="12"/>
    </row>
    <row r="847" ht="12.75">
      <c r="E847" s="12"/>
    </row>
    <row r="848" ht="12.75">
      <c r="E848" s="12"/>
    </row>
    <row r="849" ht="12.75">
      <c r="E849" s="12"/>
    </row>
    <row r="850" ht="12.75">
      <c r="E850" s="12"/>
    </row>
    <row r="851" ht="12.75">
      <c r="E851" s="12"/>
    </row>
    <row r="852" ht="12.75">
      <c r="E852" s="12"/>
    </row>
    <row r="853" ht="12.75">
      <c r="E853" s="12"/>
    </row>
    <row r="854" ht="12.75">
      <c r="E854" s="12"/>
    </row>
    <row r="855" ht="12.75">
      <c r="E855" s="12"/>
    </row>
    <row r="856" ht="12.75">
      <c r="E856" s="12"/>
    </row>
    <row r="857" ht="12.75">
      <c r="E857" s="12"/>
    </row>
    <row r="858" ht="12.75">
      <c r="E858" s="12"/>
    </row>
    <row r="859" ht="12.75">
      <c r="E859" s="12"/>
    </row>
    <row r="860" ht="12.75">
      <c r="E860" s="12"/>
    </row>
    <row r="861" ht="12.75">
      <c r="E861" s="12"/>
    </row>
    <row r="862" ht="12.75">
      <c r="E862" s="12"/>
    </row>
    <row r="863" ht="12.75">
      <c r="E863" s="12"/>
    </row>
    <row r="864" ht="12.75">
      <c r="E864" s="12"/>
    </row>
    <row r="865" ht="12.75">
      <c r="E865" s="12"/>
    </row>
    <row r="866" ht="12.75">
      <c r="E866" s="12"/>
    </row>
    <row r="867" ht="12.75">
      <c r="E867" s="12"/>
    </row>
    <row r="868" ht="12.75">
      <c r="E868" s="12"/>
    </row>
    <row r="869" ht="12.75">
      <c r="E869" s="12"/>
    </row>
    <row r="870" ht="12.75">
      <c r="E870" s="12"/>
    </row>
    <row r="871" ht="12.75">
      <c r="E871" s="12"/>
    </row>
    <row r="872" ht="12.75">
      <c r="E872" s="12"/>
    </row>
    <row r="873" ht="12.75">
      <c r="E873" s="12"/>
    </row>
    <row r="874" ht="12.75">
      <c r="E874" s="12"/>
    </row>
    <row r="875" ht="12.75">
      <c r="E875" s="12"/>
    </row>
    <row r="876" ht="12.75">
      <c r="E876" s="12"/>
    </row>
    <row r="877" ht="12.75">
      <c r="E877" s="12"/>
    </row>
    <row r="878" ht="12.75">
      <c r="E878" s="12"/>
    </row>
    <row r="879" ht="12.75">
      <c r="E879" s="12"/>
    </row>
    <row r="880" ht="12.75">
      <c r="E880" s="12"/>
    </row>
    <row r="881" ht="12.75">
      <c r="E881" s="12"/>
    </row>
    <row r="882" ht="12.75">
      <c r="E882" s="12"/>
    </row>
    <row r="883" ht="12.75">
      <c r="E883" s="12"/>
    </row>
    <row r="884" ht="12.75">
      <c r="E884" s="12"/>
    </row>
    <row r="885" ht="12.75">
      <c r="E885" s="12"/>
    </row>
    <row r="886" ht="12.75">
      <c r="E886" s="12"/>
    </row>
    <row r="887" ht="12.75">
      <c r="E887" s="12"/>
    </row>
    <row r="888" ht="12.75">
      <c r="E888" s="12"/>
    </row>
    <row r="889" ht="12.75">
      <c r="E889" s="12"/>
    </row>
    <row r="890" ht="12.75">
      <c r="E890" s="12"/>
    </row>
    <row r="891" ht="12.75">
      <c r="E891" s="12"/>
    </row>
    <row r="892" ht="12.75">
      <c r="E892" s="12"/>
    </row>
    <row r="893" ht="12.75">
      <c r="E893" s="12"/>
    </row>
    <row r="894" ht="12.75">
      <c r="E894" s="12"/>
    </row>
    <row r="895" ht="12.75">
      <c r="E895" s="12"/>
    </row>
    <row r="896" ht="12.75">
      <c r="E896" s="12"/>
    </row>
    <row r="897" ht="12.75">
      <c r="E897" s="12"/>
    </row>
    <row r="898" ht="12.75">
      <c r="E898" s="12"/>
    </row>
    <row r="899" ht="12.75">
      <c r="E899" s="12"/>
    </row>
    <row r="900" ht="12.75">
      <c r="E900" s="12"/>
    </row>
    <row r="901" ht="12.75">
      <c r="E901" s="12"/>
    </row>
    <row r="902" ht="12.75">
      <c r="E902" s="12"/>
    </row>
    <row r="903" ht="12.75">
      <c r="E903" s="12"/>
    </row>
    <row r="904" ht="12.75">
      <c r="E904" s="12"/>
    </row>
    <row r="905" ht="12.75">
      <c r="E905" s="12"/>
    </row>
    <row r="906" ht="12.75">
      <c r="E906" s="12"/>
    </row>
    <row r="907" ht="12.75">
      <c r="E907" s="12"/>
    </row>
    <row r="908" ht="12.75">
      <c r="E908" s="12"/>
    </row>
    <row r="909" ht="12.75">
      <c r="E909" s="12"/>
    </row>
    <row r="910" ht="12.75">
      <c r="E910" s="12"/>
    </row>
    <row r="911" ht="12.75">
      <c r="E911" s="12"/>
    </row>
    <row r="912" ht="12.75">
      <c r="E912" s="12"/>
    </row>
    <row r="913" ht="12.75">
      <c r="E913" s="12"/>
    </row>
    <row r="914" ht="12.75">
      <c r="E914" s="12"/>
    </row>
    <row r="915" ht="12.75">
      <c r="E915" s="12"/>
    </row>
    <row r="916" ht="12.75">
      <c r="E916" s="12"/>
    </row>
    <row r="917" ht="12.75">
      <c r="E917" s="12"/>
    </row>
    <row r="918" ht="12.75">
      <c r="E918" s="12"/>
    </row>
    <row r="919" ht="12.75">
      <c r="E919" s="12"/>
    </row>
    <row r="920" ht="12.75">
      <c r="E920" s="12"/>
    </row>
    <row r="921" ht="12.75">
      <c r="E921" s="12"/>
    </row>
    <row r="922" ht="12.75">
      <c r="E922" s="12"/>
    </row>
    <row r="923" ht="12.75">
      <c r="E923" s="12"/>
    </row>
    <row r="924" ht="12.75">
      <c r="E924" s="12"/>
    </row>
    <row r="925" ht="12.75">
      <c r="E925" s="12"/>
    </row>
    <row r="926" ht="12.75">
      <c r="E926" s="12"/>
    </row>
    <row r="927" ht="12.75">
      <c r="E927" s="12"/>
    </row>
    <row r="928" ht="12.75">
      <c r="E928" s="12"/>
    </row>
    <row r="929" ht="12.75">
      <c r="E929" s="12"/>
    </row>
    <row r="930" ht="12.75">
      <c r="E930" s="12"/>
    </row>
    <row r="931" ht="12.75">
      <c r="E931" s="12"/>
    </row>
    <row r="932" ht="12.75">
      <c r="E932" s="12"/>
    </row>
    <row r="933" ht="12.75">
      <c r="E933" s="12"/>
    </row>
    <row r="934" ht="12.75">
      <c r="E934" s="12"/>
    </row>
    <row r="935" ht="12.75">
      <c r="E935" s="12"/>
    </row>
    <row r="936" ht="12.75">
      <c r="E936" s="12"/>
    </row>
    <row r="937" ht="12.75">
      <c r="E937" s="12"/>
    </row>
    <row r="938" ht="12.75">
      <c r="E938" s="12"/>
    </row>
    <row r="939" ht="12.75">
      <c r="E939" s="12"/>
    </row>
    <row r="940" ht="12.75">
      <c r="E940" s="12"/>
    </row>
    <row r="941" ht="12.75">
      <c r="E941" s="12"/>
    </row>
    <row r="942" ht="12.75">
      <c r="E942" s="12"/>
    </row>
    <row r="943" ht="12.75">
      <c r="E943" s="12"/>
    </row>
    <row r="944" ht="12.75">
      <c r="E944" s="12"/>
    </row>
    <row r="945" ht="12.75">
      <c r="E945" s="12"/>
    </row>
    <row r="946" ht="12.75">
      <c r="E946" s="12"/>
    </row>
    <row r="947" ht="12.75">
      <c r="E947" s="12"/>
    </row>
    <row r="948" ht="12.75">
      <c r="E948" s="12"/>
    </row>
    <row r="949" ht="12.75">
      <c r="E949" s="12"/>
    </row>
    <row r="950" ht="12.75">
      <c r="E950" s="12"/>
    </row>
    <row r="951" ht="12.75">
      <c r="E951" s="12"/>
    </row>
    <row r="952" ht="12.75">
      <c r="E952" s="12"/>
    </row>
    <row r="953" ht="12.75">
      <c r="E953" s="12"/>
    </row>
    <row r="954" ht="12.75">
      <c r="E954" s="12"/>
    </row>
    <row r="955" ht="12.75">
      <c r="E955" s="12"/>
    </row>
    <row r="956" ht="12.75">
      <c r="E956" s="12"/>
    </row>
    <row r="957" ht="12.75">
      <c r="E957" s="12"/>
    </row>
    <row r="958" ht="12.75">
      <c r="E958" s="12"/>
    </row>
    <row r="959" ht="12.75">
      <c r="E959" s="12"/>
    </row>
    <row r="960" ht="12.75">
      <c r="E960" s="12"/>
    </row>
    <row r="961" ht="12.75">
      <c r="E961" s="12"/>
    </row>
    <row r="962" ht="12.75">
      <c r="E962" s="12"/>
    </row>
    <row r="963" ht="12.75">
      <c r="E963" s="12"/>
    </row>
    <row r="964" ht="12.75">
      <c r="E964" s="12"/>
    </row>
    <row r="965" ht="12.75">
      <c r="E965" s="12"/>
    </row>
    <row r="966" ht="12.75">
      <c r="E966" s="12"/>
    </row>
    <row r="967" ht="12.75">
      <c r="E967" s="12"/>
    </row>
    <row r="968" ht="12.75">
      <c r="E968" s="12"/>
    </row>
    <row r="969" ht="12.75">
      <c r="E969" s="12"/>
    </row>
    <row r="970" ht="12.75">
      <c r="E970" s="12"/>
    </row>
    <row r="971" ht="12.75">
      <c r="E971" s="12"/>
    </row>
    <row r="972" ht="12.75">
      <c r="E972" s="12"/>
    </row>
    <row r="973" ht="12.75">
      <c r="E973" s="12"/>
    </row>
    <row r="974" ht="12.75">
      <c r="E974" s="12"/>
    </row>
    <row r="975" ht="12.75">
      <c r="E975" s="12"/>
    </row>
    <row r="976" ht="12.75">
      <c r="E976" s="12"/>
    </row>
    <row r="977" ht="12.75">
      <c r="E977" s="12"/>
    </row>
    <row r="978" ht="12.75">
      <c r="E978" s="12"/>
    </row>
    <row r="979" ht="12.75">
      <c r="E979" s="12"/>
    </row>
    <row r="980" ht="12.75">
      <c r="E980" s="12"/>
    </row>
    <row r="981" ht="12.75">
      <c r="E981" s="12"/>
    </row>
    <row r="982" ht="12.75">
      <c r="E982" s="12"/>
    </row>
    <row r="983" ht="12.75">
      <c r="E983" s="12"/>
    </row>
    <row r="984" ht="12.75">
      <c r="E984" s="12"/>
    </row>
    <row r="985" ht="12.75">
      <c r="E985" s="12"/>
    </row>
    <row r="986" ht="12.75">
      <c r="E986" s="12"/>
    </row>
    <row r="987" ht="12.75">
      <c r="E987" s="12"/>
    </row>
    <row r="988" ht="12.75">
      <c r="E988" s="12"/>
    </row>
    <row r="989" ht="12.75">
      <c r="E989" s="12"/>
    </row>
    <row r="990" ht="12.75">
      <c r="E990" s="12"/>
    </row>
    <row r="991" ht="12.75">
      <c r="E991" s="12"/>
    </row>
    <row r="992" ht="12.75">
      <c r="E992" s="12"/>
    </row>
    <row r="993" ht="12.75">
      <c r="E993" s="12"/>
    </row>
    <row r="994" ht="12.75">
      <c r="E994" s="12"/>
    </row>
    <row r="995" ht="12.75">
      <c r="E995" s="12"/>
    </row>
    <row r="996" ht="12.75">
      <c r="E996" s="12"/>
    </row>
    <row r="997" ht="12.75">
      <c r="E997" s="12"/>
    </row>
    <row r="998" ht="12.75">
      <c r="E998" s="12"/>
    </row>
    <row r="999" ht="12.75">
      <c r="E999" s="12"/>
    </row>
    <row r="1000" ht="12.75">
      <c r="E1000" s="12"/>
    </row>
    <row r="1001" ht="12.75">
      <c r="E1001" s="12"/>
    </row>
    <row r="1002" ht="12.75">
      <c r="E1002" s="12"/>
    </row>
    <row r="1003" ht="12.75">
      <c r="E1003" s="12"/>
    </row>
    <row r="1004" ht="12.75">
      <c r="E1004" s="12"/>
    </row>
    <row r="1005" ht="12.75">
      <c r="E1005" s="12"/>
    </row>
    <row r="1006" ht="12.75">
      <c r="E1006" s="12"/>
    </row>
    <row r="1007" ht="12.75">
      <c r="E1007" s="12"/>
    </row>
    <row r="1008" ht="12.75">
      <c r="E1008" s="12"/>
    </row>
    <row r="1009" ht="12.75">
      <c r="E1009" s="12"/>
    </row>
    <row r="1010" ht="12.75">
      <c r="E1010" s="12"/>
    </row>
    <row r="1011" ht="12.75">
      <c r="E1011" s="12"/>
    </row>
    <row r="1012" ht="12.75">
      <c r="E1012" s="12"/>
    </row>
    <row r="1013" ht="12.75">
      <c r="E1013" s="12"/>
    </row>
    <row r="1014" ht="12.75">
      <c r="E1014" s="12"/>
    </row>
    <row r="1015" ht="12.75">
      <c r="E1015" s="12"/>
    </row>
  </sheetData>
  <mergeCells count="8">
    <mergeCell ref="F6:G6"/>
    <mergeCell ref="E6:E7"/>
    <mergeCell ref="D6:D7"/>
    <mergeCell ref="A2:D2"/>
    <mergeCell ref="A3:D3"/>
    <mergeCell ref="C6:C7"/>
    <mergeCell ref="A6:A7"/>
    <mergeCell ref="B6:B7"/>
  </mergeCells>
  <printOptions horizontalCentered="1"/>
  <pageMargins left="0.31496062992125984" right="0.2362204724409449" top="0.984251968503937" bottom="0.7874015748031497" header="0.5118110236220472" footer="0.5118110236220472"/>
  <pageSetup horizontalDpi="600" verticalDpi="600" orientation="landscape" paperSize="9" r:id="rId1"/>
  <headerFooter alignWithMargins="0">
    <oddHeader>&amp;RStrona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Biskupiec</dc:creator>
  <cp:keywords/>
  <dc:description/>
  <cp:lastModifiedBy>ksiegowa2</cp:lastModifiedBy>
  <cp:lastPrinted>2006-05-08T03:07:51Z</cp:lastPrinted>
  <dcterms:created xsi:type="dcterms:W3CDTF">2003-09-30T09:30:25Z</dcterms:created>
  <dcterms:modified xsi:type="dcterms:W3CDTF">2006-08-02T09:53:37Z</dcterms:modified>
  <cp:category/>
  <cp:version/>
  <cp:contentType/>
  <cp:contentStatus/>
</cp:coreProperties>
</file>