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<sst xmlns="http://schemas.openxmlformats.org/spreadsheetml/2006/main" count="475" uniqueCount="473">
  <si>
    <r>
      <rPr>
        <b/>
        <sz val="14"/>
        <rFont val="Arial CE"/>
        <family val="2"/>
      </rPr>
      <t>Wydatki budżetu gminy Biskupiec na  2009 r.</t>
    </r>
  </si>
  <si>
    <t>w  złotych</t>
  </si>
  <si>
    <t>Dział</t>
  </si>
  <si>
    <t>Rozdział</t>
  </si>
  <si>
    <t>§*</t>
  </si>
  <si>
    <t>Nazwa</t>
  </si>
  <si>
    <r>
      <rPr>
        <b/>
        <sz val="10"/>
        <rFont val="Arial"/>
        <family val="2"/>
      </rPr>
      <t>Plan
na 2009 r.</t>
    </r>
  </si>
  <si>
    <t>Zmiany</t>
  </si>
  <si>
    <t>Plan budżetu po zmianach</t>
  </si>
  <si>
    <t>(+)</t>
  </si>
  <si>
    <t>(-)</t>
  </si>
  <si>
    <t>010</t>
  </si>
  <si>
    <t>ROLNICTWO  I  ŁOWIECTWO</t>
  </si>
  <si>
    <t>01010</t>
  </si>
  <si>
    <r>
      <rPr>
        <b/>
        <sz val="9"/>
        <rFont val="Arial CE"/>
        <family val="2"/>
      </rPr>
      <t>Infastruktura wodociągowa i sanitacyjna wsi</t>
    </r>
  </si>
  <si>
    <t>wydatki inwestycyjne jednostek budżetowych</t>
  </si>
  <si>
    <t>wydatki inwestycyjne jednostek budżetowych</t>
  </si>
  <si>
    <t>wydatki inwestycyjne jednostek budżetowych</t>
  </si>
  <si>
    <t>01030</t>
  </si>
  <si>
    <t>Izby rolnicze</t>
  </si>
  <si>
    <t>4210</t>
  </si>
  <si>
    <t>3030</t>
  </si>
  <si>
    <t>wpłaty gmin na rzecz Izb rolniczych w wysokości 2% uzyskanych wpływów z podatku rolnego</t>
  </si>
  <si>
    <t>01095</t>
  </si>
  <si>
    <t>dotacja celowa na pomoc finansową udzielaną między jednostkami  samorządu  terytorialnego na dofinansowanie własnych zadań bieżących</t>
  </si>
  <si>
    <t>różne wydatki na rzecz osób fizycznych</t>
  </si>
  <si>
    <t>wynagrodzenia osobowe pracowników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</si>
  <si>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</si>
  <si>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</si>
  <si>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</si>
  <si>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</si>
  <si>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</si>
  <si>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t>podróże służbowe krajowe</t>
  </si>
  <si>
    <t>różne opłaty i składki</t>
  </si>
  <si>
    <t>zakup  materiałów papierniczych do sprzętu drukarskiego i urządzeń kserograficznych</t>
  </si>
  <si>
    <t>zakup akcesoriów komputerowych, w tym programów i licencji</t>
  </si>
  <si>
    <t>020</t>
  </si>
  <si>
    <t>L E Ś N I C T W O</t>
  </si>
  <si>
    <t>02095</t>
  </si>
  <si>
    <t>Pozostała działalność</t>
  </si>
  <si>
    <t>zakup materiałów i wyposażenia</t>
  </si>
  <si>
    <t>zakup usług pozostałych</t>
  </si>
  <si>
    <r>
      <rPr>
        <sz val="9"/>
        <rFont val="Arial CE"/>
        <family val="2"/>
      </rPr>
      <t>pozostałe podatki na rzecz budżetów jednostek samorządu teretorialnego</t>
    </r>
  </si>
  <si>
    <t>600</t>
  </si>
  <si>
    <t>TRANSPORT   I  ŁĄCZNOŚĆ</t>
  </si>
  <si>
    <t>60016</t>
  </si>
  <si>
    <t>Drogi publiczne gminne</t>
  </si>
  <si>
    <t>zakup materiałów i wyposażenia</t>
  </si>
  <si>
    <t>zakup usług remontowych</t>
  </si>
  <si>
    <t>zakup usług pozostałych</t>
  </si>
  <si>
    <t>różne opłaty i składki</t>
  </si>
  <si>
    <t>wydatki inwestycyjne jednostek budżetowych</t>
  </si>
  <si>
    <t>wydatki inwestycyjne jednostek budżetowych</t>
  </si>
  <si>
    <t>wydatki inwestycyjne jednostek budżetowych</t>
  </si>
  <si>
    <t>wydatki na zakupy inwestycyjne jednostek budżetowych</t>
  </si>
  <si>
    <t>700</t>
  </si>
  <si>
    <t>GOSPODARKA  MIESZKANIOWA</t>
  </si>
  <si>
    <t>70005</t>
  </si>
  <si>
    <t>Gospodarka gruntami i nieruchomościami</t>
  </si>
  <si>
    <t>wynagrodzenia bezosobowe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</si>
  <si>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</si>
  <si>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</si>
  <si>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</si>
  <si>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</si>
  <si>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</si>
  <si>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opłaty na rzecz budżetów jednostek samorządu terytorialnego</t>
  </si>
  <si>
    <t>podatek od towarów i usług</t>
  </si>
  <si>
    <t>kary i odszkodowania wypłacane na rzecz osób fizycznych</t>
  </si>
  <si>
    <t>wydatki inwestycyjne jednostek budżetowych</t>
  </si>
  <si>
    <t>wydatki na zakupy inwestycyjne jednostek budżetowych</t>
  </si>
  <si>
    <t>710</t>
  </si>
  <si>
    <t>DZIAŁALNOŚĆ USŁUGOWA</t>
  </si>
  <si>
    <t>71035</t>
  </si>
  <si>
    <t>Cmentarze</t>
  </si>
  <si>
    <t>4270</t>
  </si>
  <si>
    <t>zakup usług remontowych</t>
  </si>
  <si>
    <t>zakup usług pozostałych</t>
  </si>
  <si>
    <t>750</t>
  </si>
  <si>
    <t>ADMINISTRACJA  PUBLICZNA</t>
  </si>
  <si>
    <t>75011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</si>
  <si>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</si>
  <si>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</si>
  <si>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</si>
  <si>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</si>
  <si>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</si>
  <si>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zakup akcesoriów komputerowych, w tym programów i licencji</t>
  </si>
  <si>
    <t>75022</t>
  </si>
  <si>
    <t>Rady gmin</t>
  </si>
  <si>
    <t>różne wydatki na rzecz osób fizycznych</t>
  </si>
  <si>
    <t>zakup materiałów i wyposażenia</t>
  </si>
  <si>
    <t>zakup usług pozostałych</t>
  </si>
  <si>
    <t>podróże służbowe krajowe</t>
  </si>
  <si>
    <t>koszty postępowania sądowego i prokuratorskiego</t>
  </si>
  <si>
    <t>Urzędy  gmin</t>
  </si>
  <si>
    <t>różne wydatki na rzecz osób fizycznych</t>
  </si>
  <si>
    <t>wynagrodzenia osobowe pracowników</t>
  </si>
  <si>
    <t>dodatkowe wynagrodzenie roczne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</si>
  <si>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</si>
  <si>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</si>
  <si>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</si>
  <si>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</si>
  <si>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</si>
  <si>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</si>
  <si>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</si>
  <si>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</si>
  <si>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</si>
  <si>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</si>
  <si>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telekomunikacyjnych telefonii komórkowej</t>
  </si>
  <si>
    <r>
      <rPr>
        <sz val="9"/>
        <rFont val="Arial CE"/>
        <family val="2"/>
      </rPr>
      <t>opłaty z tytułu zakupu usług telekomunikacyjnych telefoni stacjonarnej</t>
    </r>
  </si>
  <si>
    <t xml:space="preserve">zakup usług obejmujących tłumaczenia </t>
  </si>
  <si>
    <t>podróże służbowe krajowe</t>
  </si>
  <si>
    <t>podróże służbowe zagraniczne</t>
  </si>
  <si>
    <t>różne opłaty i składki</t>
  </si>
  <si>
    <t>odpisy na zakładowy fundusz świadczeń socjalnych</t>
  </si>
  <si>
    <t>koszty postępowania sądowego i prokuratorskiego</t>
  </si>
  <si>
    <t>szkolenie pracowników niebędących członkami korpusu służby cywilnej</t>
  </si>
  <si>
    <t>zakup akcesoriów komputerowych, w tym programów i licencji</t>
  </si>
  <si>
    <t>wydatki inwestycyjne jednostek budżetowych</t>
  </si>
  <si>
    <t>wydatki inwestycyjne jednostek budżetowych</t>
  </si>
  <si>
    <t>wydatki inwestycyjne jednostek budżetowych</t>
  </si>
  <si>
    <t>wydatki na zakupy inwestycyjne jednostek budżetowych</t>
  </si>
  <si>
    <t>Pozostała działalność</t>
  </si>
  <si>
    <t>wynagrodzenia bezosobowe</t>
  </si>
  <si>
    <t>zakup materiałów i wyposażenia</t>
  </si>
  <si>
    <t>zakup usług pozostałych</t>
  </si>
  <si>
    <t>zakup usług obejmujących wykonanie ekspertyz,analiz i opinii</t>
  </si>
  <si>
    <t>różne opłaty i składki</t>
  </si>
  <si>
    <t>URZĘDY NACZELNYCH ORGANÓW WŁADZY PAŃSTWOWEJ,KONTROLI I OCHRONY PRAWA ORAZ SĄDOWNICTWA</t>
  </si>
  <si>
    <r>
      <rPr>
        <b/>
        <sz val="9"/>
        <rFont val="Arial CE"/>
        <family val="0"/>
      </rPr>
      <t>Urzędy naczelnych organów włądzy państwowej , kontroli i ochrony prawa</t>
    </r>
  </si>
  <si>
    <t>wynagrodzenia osobowe pracowników</t>
  </si>
  <si>
    <t>składki na ubezpieczenia społeczne</t>
  </si>
  <si>
    <t>składki na Fundusz Pracy</t>
  </si>
  <si>
    <t>BEZPIECZEŃSTWO PUBLICZNE I OCHRONA PRZECIWPOŻAROWA</t>
  </si>
  <si>
    <t>Komendy powiatowe Państwowej Straży Pożarnej</t>
  </si>
  <si>
    <t>dotacje celowe z budżetu na finansowanie lub dofinansowanie  kosztów realizacji inwestycji i zakupów inwestycyjnych innych jednostek sektora finansów publicznych</t>
  </si>
  <si>
    <t>Ochotnicze straże pożarne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</si>
  <si>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</si>
  <si>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</si>
  <si>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</si>
  <si>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</si>
  <si>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</si>
  <si>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</si>
  <si>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</si>
  <si>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</si>
  <si>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opłaty z tytułu zakupu usług telekomunikacyjnych telefonii stacjonarnej</t>
  </si>
  <si>
    <t>podróże służbowe krajowe</t>
  </si>
  <si>
    <t>różne opłaty i składki</t>
  </si>
  <si>
    <t>wydatki inwestycyjne jednostek budżetowych</t>
  </si>
  <si>
    <t>wydatki inwestycyjne jednostek budżetowych</t>
  </si>
  <si>
    <t>wydatki inwestycyjne jednostek budżetowych</t>
  </si>
  <si>
    <t>Obrona cywilna</t>
  </si>
  <si>
    <t>zakup materiałów i wyposażenia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</si>
  <si>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</si>
  <si>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</si>
  <si>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 xml:space="preserve">DOCHODY OD OSÓB PRAWNYCH,OD OSÓB FIZYCZNYCH I OD INNYCH JEDNOSTEK NIEPOSIADAJĄCYCH OSOBOWOŚCI PRAWNEJ ORAZ WYDATKI ZWIĄZANE Z ICH POBOREM </t>
  </si>
  <si>
    <t>Pobór podatków,opłat i niepodatkowych należności budżetowych</t>
  </si>
  <si>
    <r>
      <rPr>
        <sz val="9"/>
        <rFont val="Arial CE"/>
        <family val="2"/>
      </rPr>
      <t>wynagrodzenia agencyjno-prowizyjne</t>
    </r>
  </si>
  <si>
    <t>zakup usług pozostałych</t>
  </si>
  <si>
    <t>OBSŁUGA DŁUGU PUBLICZNEGO</t>
  </si>
  <si>
    <r>
      <rPr>
        <b/>
        <sz val="9"/>
        <rFont val="Arial CE"/>
        <family val="0"/>
      </rPr>
      <t>Obsługa papierów wartościowych, kredytów i pożyczek j.s.t.</t>
    </r>
  </si>
  <si>
    <t>odsetki i dyskonto od  skarbowych papierów wartościowych, kredytów i pożyczek oraz innych instrumentów finansowych,związanych z obsługą długu krajowego</t>
  </si>
  <si>
    <t>Rozliczenia z tytułu poręczeń i gwarancji udzielonych przez Skarb Państwa  lub jednostkę samorządu terytorialnego</t>
  </si>
  <si>
    <r>
      <rPr>
        <sz val="9"/>
        <rFont val="Arial CE"/>
        <family val="2"/>
      </rPr>
      <t xml:space="preserve">wypłaty z tytułu poręczen i gwarancji </t>
    </r>
  </si>
  <si>
    <t>RÓŻNE   ROZLICZENIA</t>
  </si>
  <si>
    <t>Rezerwy ogólne i celowe</t>
  </si>
  <si>
    <t xml:space="preserve">rezerwy   </t>
  </si>
  <si>
    <t>OŚWIATA  I  WYCHOWANIE</t>
  </si>
  <si>
    <t>Szkoły podstawowe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</si>
  <si>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</si>
  <si>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</si>
  <si>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</si>
  <si>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</si>
  <si>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ubezpieczenia społeczne</t>
  </si>
  <si>
    <t>składki na ubezpieczenia społeczne</t>
  </si>
  <si>
    <t>składki na Fundusz Pracy</t>
  </si>
  <si>
    <t>składki na Fundusz Pracy</t>
  </si>
  <si>
    <t>składki na Fundusz Pracy</t>
  </si>
  <si>
    <t>wynagrodzenia bezosobowe</t>
  </si>
  <si>
    <t>wynagrodzenia bezosobowe</t>
  </si>
  <si>
    <t>wynagrodzenia bezosobowe</t>
  </si>
  <si>
    <t>zakup materiałów i wyposażenia</t>
  </si>
  <si>
    <t>zakup środków żywności</t>
  </si>
  <si>
    <t>zakup środków żywności</t>
  </si>
  <si>
    <t>zakup pomocy naukowych,dydaktycznych i książek</t>
  </si>
  <si>
    <t>zakup energii</t>
  </si>
  <si>
    <t>zakup usług remontowych</t>
  </si>
  <si>
    <t>zakup usług pozostałych</t>
  </si>
  <si>
    <t>zakup usług pozostałych</t>
  </si>
  <si>
    <t>zakup usług pozostałych</t>
  </si>
  <si>
    <t>zakup usług dostępu do sieci internet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</si>
  <si>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</si>
  <si>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</si>
  <si>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podróże służbowe krajowe</t>
  </si>
  <si>
    <t>podróże służbowe krajowe</t>
  </si>
  <si>
    <t>pozostałe opłaty i składki</t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</si>
  <si>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</si>
  <si>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</si>
  <si>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</si>
  <si>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</si>
  <si>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inwestycyjne jednostek budżetowych</t>
  </si>
  <si>
    <t>wydatki na zakupy inwestycyjne jednostek budżetowych</t>
  </si>
  <si>
    <t>Oddziały  przedszkolne w szkołach podstawowych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</si>
  <si>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</si>
  <si>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</si>
  <si>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</si>
  <si>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</si>
  <si>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</si>
  <si>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</si>
  <si>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naukowych,dydaktycznych i książek</t>
  </si>
  <si>
    <t>zakup usług pozostałych</t>
  </si>
  <si>
    <t>podróże służbowe krajowe</t>
  </si>
  <si>
    <t>odpis na zakładowy fundusz świadczeń socjalnych</t>
  </si>
  <si>
    <t>Gimnazja</t>
  </si>
  <si>
    <t xml:space="preserve">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</si>
  <si>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</si>
  <si>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</si>
  <si>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</si>
  <si>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</si>
  <si>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</si>
  <si>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</si>
  <si>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pomocy naukowych,dydaktycznych i książek</t>
  </si>
  <si>
    <t>zakup energii</t>
  </si>
  <si>
    <t>zakup usług remontowych</t>
  </si>
  <si>
    <t>zakup usług pozostałych</t>
  </si>
  <si>
    <t>zakup usług dostępu do sieci internet</t>
  </si>
  <si>
    <t>opłaty z tytułu zakupu usług telekomunikacyjnych telefonii komórkowej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</si>
  <si>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</si>
  <si>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</si>
  <si>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r>
      <rPr>
        <sz val="9"/>
        <rFont val="Arial CE"/>
        <family val="2"/>
      </rPr>
      <t>pozostałe opłaty i skłądki</t>
    </r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</si>
  <si>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</si>
  <si>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</si>
  <si>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</si>
  <si>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</si>
  <si>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inwestycyjne jednostek budżetowych</t>
  </si>
  <si>
    <t>wydatki na zakupy inwestycyjne jednostek budżetowych</t>
  </si>
  <si>
    <t>Dowożenie uczniów do szkół</t>
  </si>
  <si>
    <t>zakup usług pozostałych</t>
  </si>
  <si>
    <t>Zespoły obsługi ekonomiczno-administracyjnej szkół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</si>
  <si>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</si>
  <si>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</si>
  <si>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</si>
  <si>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</si>
  <si>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</si>
  <si>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</si>
  <si>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remontowych</t>
  </si>
  <si>
    <t>zakup usług pozostałych</t>
  </si>
  <si>
    <t>zakup usług dostępu do sieci internet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</si>
  <si>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</si>
  <si>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</si>
  <si>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różne opłaty i składki</t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</si>
  <si>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</si>
  <si>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</si>
  <si>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</si>
  <si>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</si>
  <si>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na zakupy inwestycyjne jednostek budżetowych</t>
  </si>
  <si>
    <r>
      <rPr>
        <b/>
        <sz val="9"/>
        <rFont val="Arial CE"/>
        <family val="0"/>
      </rPr>
      <t>Dokształcanie i doskonalenie nauczcieli</t>
    </r>
  </si>
  <si>
    <t>zakup usług pozostałych</t>
  </si>
  <si>
    <t>szkolenie pracowników niebędących członkami korpusu służby cywilnej</t>
  </si>
  <si>
    <t>Stołówki szkolne</t>
  </si>
  <si>
    <t xml:space="preserve">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</si>
  <si>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</si>
  <si>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</si>
  <si>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</si>
  <si>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</si>
  <si>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</si>
  <si>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środków żywności</t>
  </si>
  <si>
    <t>zakup usług remontowych</t>
  </si>
  <si>
    <t>zakup usług pozostałych</t>
  </si>
  <si>
    <t>podróże służbowe krajowe</t>
  </si>
  <si>
    <t>odpis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</si>
  <si>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</si>
  <si>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</si>
  <si>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</si>
  <si>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na zakupy inwestycyjne jednostek budżetowych</t>
  </si>
  <si>
    <t>Pozostała działalność</t>
  </si>
  <si>
    <t>wydatki osobowe niezaliczone do wynagrodzeń</t>
  </si>
  <si>
    <t>różne wydatki na rzecz osób fizycznych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</si>
  <si>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</si>
  <si>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</si>
  <si>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</si>
  <si>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</si>
  <si>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</si>
  <si>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odpisy na zakładowy fundusz świadczeń socjalnych</t>
  </si>
  <si>
    <r>
      <rPr>
        <sz val="9"/>
        <rFont val="Arial CE"/>
        <family val="2"/>
      </rPr>
      <t>zakup materiałów papierniczych do sprzętu drukarskiego i urządzeń kserograficznych</t>
    </r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</si>
  <si>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</si>
  <si>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</si>
  <si>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OCHRONA   ZDROWIA</t>
  </si>
  <si>
    <t>Lecznictwo ambulatoryjne</t>
  </si>
  <si>
    <t>wydatki inwestycyjne jednostek budżetowych</t>
  </si>
  <si>
    <t>wydatki na zakupy inwestycyjne jednostek budżetowych</t>
  </si>
  <si>
    <t>wydatki na zakupy inwestycyjne jednostek budżetowych</t>
  </si>
  <si>
    <t>Zwalczanie narkomanii</t>
  </si>
  <si>
    <t>zakup materiałów i wyposażenia</t>
  </si>
  <si>
    <t>zakup usług pozostałych</t>
  </si>
  <si>
    <t>Przeciwdziałanie alkoholizmowi</t>
  </si>
  <si>
    <t>dotacja celowa z budżetu na finansowanie lub dofinansowanie  zadań zleconych do realizacji pozostałym jednostkom nie zaliczanym do sektora finansów publicznych</t>
  </si>
  <si>
    <t>różne wydatki na rzecz osób fizycznych</t>
  </si>
  <si>
    <t>wynagrodzenia bezosobowe</t>
  </si>
  <si>
    <t>zakup materiałów i wyposażenia</t>
  </si>
  <si>
    <t>zakup usług pozostałych</t>
  </si>
  <si>
    <t>podróże służbowe krajowe</t>
  </si>
  <si>
    <t>koszty postępowania sądowego i prokuratorskiego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</si>
  <si>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</si>
  <si>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</si>
  <si>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Pozostała działalność</t>
  </si>
  <si>
    <t>zakup usług zdrowotnych</t>
  </si>
  <si>
    <t>POMOC SPOŁECZNA</t>
  </si>
  <si>
    <t>Domy pomocy społecznej</t>
  </si>
  <si>
    <t>zakup usług przez jednostki  samorządu  terytorialnego od innych jednostek samorządu terytorialnego</t>
  </si>
  <si>
    <t>Świadczenia rodzinne, świadczenie z funduszu alimentacyjnego oraz składki na ubezpieczenia emerytalne i rentowe z ubezpieczenia społecznego</t>
  </si>
  <si>
    <t>świadczenia społeczne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</si>
  <si>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</si>
  <si>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</si>
  <si>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</si>
  <si>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</si>
  <si>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</si>
  <si>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</si>
  <si>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</si>
  <si>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</si>
  <si>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</si>
  <si>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odpisy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</si>
  <si>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</si>
  <si>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</si>
  <si>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</si>
  <si>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wydatki na zakupy inwestycyjne jednostek budżetowych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</si>
  <si>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</si>
  <si>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</si>
  <si>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Zasiłki i pomoc w naturze oraz składki na ubezpieczenia emerytalne i rentowe</t>
  </si>
  <si>
    <t>świadczenia społeczne</t>
  </si>
  <si>
    <t>świadczenia społeczne</t>
  </si>
  <si>
    <t>zakup materiałów i wyposażenia</t>
  </si>
  <si>
    <t>zakup usług pozostałych</t>
  </si>
  <si>
    <t>Dodatki mieszkaniowe</t>
  </si>
  <si>
    <t>świadczenia społeczne</t>
  </si>
  <si>
    <t>Ośrodki pomocy społecznej</t>
  </si>
  <si>
    <t>wynagrodzenia osobowe pracowników</t>
  </si>
  <si>
    <t>wynagrodzenia osobowe pracowników</t>
  </si>
  <si>
    <t>wynagrodzenia osobowe pracowników</t>
  </si>
  <si>
    <t>dodatkowe wynagrodzenie roczne</t>
  </si>
  <si>
    <t>składki na ubezpieczenia społeczne</t>
  </si>
  <si>
    <t>składki na ubezpieczenia społeczne</t>
  </si>
  <si>
    <t>składki na ubezpieczenia społeczne</t>
  </si>
  <si>
    <t>składki na Fundusz Pracy</t>
  </si>
  <si>
    <t>składki na Fundusz Pracy</t>
  </si>
  <si>
    <t>składki na Fundusz Pracy</t>
  </si>
  <si>
    <t>wynagrodzenia bezosobowe</t>
  </si>
  <si>
    <t>wynagrodzenia bezosobowe</t>
  </si>
  <si>
    <t>wynagrodzenia bezosobowe</t>
  </si>
  <si>
    <t>zakup materiałów i wyposażenia</t>
  </si>
  <si>
    <t>zakup usług remontowych</t>
  </si>
  <si>
    <t>zakup usług zdrowotnych</t>
  </si>
  <si>
    <t>zakup usług pozostałych</t>
  </si>
  <si>
    <t>zakup usług dostępu do sieci internet</t>
  </si>
  <si>
    <r>
      <rPr>
        <sz val="9"/>
        <rFont val="Arial CE"/>
        <family val="2"/>
      </rPr>
      <t>opłaty z tytułu zakupu usług telekomunikacyjnych telefoni stacjonarnej</t>
    </r>
  </si>
  <si>
    <t>podróże służbowe krajowe</t>
  </si>
  <si>
    <t>różne opłaty i składki</t>
  </si>
  <si>
    <t>odpisy na zakładowy fundusz świadczeń socjalnych</t>
  </si>
  <si>
    <t>szkolenie pracowników niebędących członkami korpusu służby cywilnej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</si>
  <si>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</si>
  <si>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</si>
  <si>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Usuwanie skutków klęsk żywiołowych</t>
  </si>
  <si>
    <t>świadczenia społeczne</t>
  </si>
  <si>
    <t>Pozostała działalność</t>
  </si>
  <si>
    <t>świadczenia społeczne</t>
  </si>
  <si>
    <t>składki na ubezpieczenia społeczne</t>
  </si>
  <si>
    <t>składki na Fundusz Pracy</t>
  </si>
  <si>
    <t>wynagrodzenia bezosobowe</t>
  </si>
  <si>
    <t>zakup materiałów i wyposażenia</t>
  </si>
  <si>
    <t>zakup usług zdrowotnych</t>
  </si>
  <si>
    <t>zakup usług pozostałych</t>
  </si>
  <si>
    <t>podróże służbowe krajowe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</si>
  <si>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</si>
  <si>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</si>
  <si>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POZOSTAŁE ZADANIA W ZAKRESIE POLITYKI SPOŁECZNEJ</t>
  </si>
  <si>
    <t>Pozostała działalność</t>
  </si>
  <si>
    <t>wynagrodzenia osobowe pracowników</t>
  </si>
  <si>
    <t>wynagrodzenia osobowe pracowników</t>
  </si>
  <si>
    <t>składki na ubezpieczenia społeczne</t>
  </si>
  <si>
    <t>składki na ubezpieczenia społeczne</t>
  </si>
  <si>
    <t>składki na Fundusz Pracy</t>
  </si>
  <si>
    <t>składki na Fundusz Pracy</t>
  </si>
  <si>
    <t>wynagrodzenia bezosobowe</t>
  </si>
  <si>
    <t>wynagrodzenia bezosobowe</t>
  </si>
  <si>
    <t>zakup materiałów i wyposażenia</t>
  </si>
  <si>
    <t>zakup materiałów i wyposażenia</t>
  </si>
  <si>
    <t>zakup usług pozostałych</t>
  </si>
  <si>
    <t>zakup usług pozostałych</t>
  </si>
  <si>
    <t>zakup akcesoriów komputerowych, w tym programów i licencji</t>
  </si>
  <si>
    <t>zakup akcesoriów komputerowych, w tym programów i licencji</t>
  </si>
  <si>
    <t>EDUKACYJNA  OPIEKA  WYCHOWAWCZA</t>
  </si>
  <si>
    <t>Świetlice  szkolne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</si>
  <si>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</si>
  <si>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</si>
  <si>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</si>
  <si>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</si>
  <si>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</si>
  <si>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</si>
  <si>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pomocy naukowych,dydaktycznych i książek</t>
  </si>
  <si>
    <t>zakup usług remontowych</t>
  </si>
  <si>
    <t>zakup usług pozostałych</t>
  </si>
  <si>
    <t>podróże służbowe krajowe</t>
  </si>
  <si>
    <t>odpis na zakładowy fundusz świadczeń socjalnych</t>
  </si>
  <si>
    <t>szkolenie pracowników niebędących członkami korpusu służby cywilnej</t>
  </si>
  <si>
    <t>Pomoc materialna dla uczniów</t>
  </si>
  <si>
    <t>stypendia dla  uczniów</t>
  </si>
  <si>
    <t xml:space="preserve">inne formy pomocy dla uczniów 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</si>
  <si>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</si>
  <si>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</si>
  <si>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</si>
  <si>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</si>
  <si>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</si>
  <si>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r>
      <rPr>
        <sz val="9"/>
        <rFont val="Arial CE"/>
        <family val="2"/>
      </rPr>
      <t>zakup materiałów papierniczcych do sprzętu drukarskiego i urządzeń kserograficznych</t>
    </r>
  </si>
  <si>
    <t>zakup akcesoriów komputerowych, w tym programów i licencji</t>
  </si>
  <si>
    <t>Dokształcanie i doskonalenie nauczycieli</t>
  </si>
  <si>
    <t>zakup pozostałych usług</t>
  </si>
  <si>
    <t>GOSPODARKA KOMUNALNA I OCHRONA ŚRODOWISKA</t>
  </si>
  <si>
    <t>Gospodarka odpadami</t>
  </si>
  <si>
    <t>zakup usług pozostałych</t>
  </si>
  <si>
    <t>Oczyszczanie miast i wsi</t>
  </si>
  <si>
    <t>zakup materiałów i wyposażenia</t>
  </si>
  <si>
    <t>zakup usług pozostałych</t>
  </si>
  <si>
    <t>Utrzymanie zieleni w miastach i gminach</t>
  </si>
  <si>
    <t>zakup materiałów i wyposażenia</t>
  </si>
  <si>
    <t>zakup usług pozostałych</t>
  </si>
  <si>
    <t>Ochrona różnorodności biologicznej i krajobrazu</t>
  </si>
  <si>
    <t>zakup usług pozostałych</t>
  </si>
  <si>
    <t>Oświetlenie ulic,placów i dróg</t>
  </si>
  <si>
    <t>zakup materiałów i wyposażenia</t>
  </si>
  <si>
    <t>zakup energii</t>
  </si>
  <si>
    <t>zakup usług remontowych</t>
  </si>
  <si>
    <t>zakup usług pozostałych</t>
  </si>
  <si>
    <t>Wpływy i wydatki związane z gromadzeniem środków  z opłat i kar za korzystanie ze środowiska</t>
  </si>
  <si>
    <t>różne opłaty i składki</t>
  </si>
  <si>
    <t>Pozostała działalność</t>
  </si>
  <si>
    <t>zakup usług pozostałych</t>
  </si>
  <si>
    <t>KULTURA  I  OCHRONA  DZIEDZICTWA  NARODOWEGO</t>
  </si>
  <si>
    <t>Domy i ośrodki kultury,świetlice i kluby</t>
  </si>
  <si>
    <t>dotacja podmiotowa z budżetu dla samorządowej  instytucji kultury</t>
  </si>
  <si>
    <t>wydatki inwestycyjne jednostek budżetowych</t>
  </si>
  <si>
    <t>Biblioteki</t>
  </si>
  <si>
    <t xml:space="preserve">dotacja podmiotowa z budżetu  dla samorządowej  instytucji kultury </t>
  </si>
  <si>
    <t>Ochrona zabytków i opieka nad zabytkami</t>
  </si>
  <si>
    <r>
      <rPr>
        <sz val="9"/>
        <rFont val="Arial CE"/>
        <family val="0"/>
      </rPr>
      <t>dotacja celowa z budżetu na finansowanie lub dofinansowanie zadań zleconych do realizacji pozostałym jednostkom nizalicznym do sektora finansów publicznych</t>
    </r>
  </si>
  <si>
    <t>Pozostała działalność</t>
  </si>
  <si>
    <t>różne wydatki na rzecz osób fizycznych</t>
  </si>
  <si>
    <t>wynagrodzenia bezosobowe</t>
  </si>
  <si>
    <t>zakup materiałów i wyposażenia</t>
  </si>
  <si>
    <t>zakup usług pozostałych</t>
  </si>
  <si>
    <t>podróże służbowe krajowe</t>
  </si>
  <si>
    <t>różne opłaty i składki</t>
  </si>
  <si>
    <t>zakup akcesoriów komputerowych, w tym programów i licencji</t>
  </si>
  <si>
    <t>KULTURA  FIZYCZNA  I  SPORT</t>
  </si>
  <si>
    <t>Obiekty sportowe</t>
  </si>
  <si>
    <t>wydatki inwestycyjne jednostek budżetowych</t>
  </si>
  <si>
    <t>wydatki inwestycyjne jednostek budżetowych</t>
  </si>
  <si>
    <t>wydatki inwestycyjne jednostek budżetowych</t>
  </si>
  <si>
    <t>Pozostała działalność</t>
  </si>
  <si>
    <r>
      <rPr>
        <sz val="9"/>
        <rFont val="Arial CE"/>
        <family val="0"/>
      </rPr>
      <t>dotacja celowa z budżetu na finansowanie lub dofinansowanie zadań zleconych do realizacji pozostałym jednostkom nizalicznym do sektora finansów publicznych</t>
    </r>
  </si>
  <si>
    <t>zakup materiałów i wyposażenia</t>
  </si>
  <si>
    <t>zakup usług pozostałych</t>
  </si>
  <si>
    <t>różne opłaty i składki</t>
  </si>
  <si>
    <t>OGÓŁEM</t>
  </si>
  <si>
    <t>Wydatki ogółem    :</t>
  </si>
  <si>
    <t>Wydatki bieżące   :</t>
  </si>
  <si>
    <t>W tym : wynagrodzenia</t>
  </si>
  <si>
    <t>pochodne od wynagrodzeń</t>
  </si>
  <si>
    <t>dotacje</t>
  </si>
  <si>
    <r>
      <rPr>
        <sz val="10"/>
        <rFont val="Arial CE"/>
        <family val="0"/>
      </rPr>
      <t>wydatki na obsł.długu jst</t>
    </r>
  </si>
  <si>
    <r>
      <rPr>
        <sz val="10"/>
        <rFont val="Arial CE"/>
        <family val="0"/>
      </rPr>
      <t>wydatki z tyt.poreczeń itd..</t>
    </r>
  </si>
  <si>
    <t>Wydatki majątkowe</t>
  </si>
  <si>
    <t>w tym : wydatki inwestycyjne</t>
  </si>
  <si>
    <t>pozostałe wydatki majątkowe</t>
  </si>
  <si>
    <t>Pozostała działalność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</si>
</sst>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30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9"/>
      <name val="Arial CE"/>
      <family val="0"/>
    </font>
    <font>
      <u val="single"/>
      <sz val="9"/>
      <name val="Arial CE"/>
      <family val="2"/>
    </font>
    <font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6" borderId="0" applyNumberFormat="0" applyAlignment="0" applyProtection="0"/>
    <xf numFmtId="0" fontId="3" fillId="17" borderId="0" applyNumberFormat="0" applyAlignment="0" applyProtection="0"/>
    <xf numFmtId="0" fontId="3" fillId="18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9" borderId="0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Alignment="0" applyProtection="0"/>
    <xf numFmtId="0" fontId="12" fillId="22" borderId="0" applyNumberFormat="0" applyAlignment="0" applyProtection="0"/>
    <xf numFmtId="0" fontId="14" fillId="20" borderId="1" applyNumberFormat="0" applyAlignment="0" applyProtection="0"/>
    <xf numFmtId="9" fontId="0" fillId="0" borderId="0" applyFon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Alignment="0" applyProtection="0"/>
  </cellStyleXfs>
  <cellXfs count="99">
    <xf numFmtId="0" fontId="0" fillId="0" borderId="0" xfId="0" applyAlignment="1">
      <alignment/>
    </xf>
    <xf numFmtId="0" fontId="21" fillId="4" borderId="10" xfId="0" applyFont="1" applyFill="1" applyBorder="1" applyAlignment="1">
      <alignment horizontal="center" vertical="center" wrapText="1"/>
    </xf>
    <xf numFmtId="3" fontId="21" fillId="4" borderId="11" xfId="0" applyNumberFormat="1" applyFont="1" applyFill="1" applyBorder="1" applyAlignment="1">
      <alignment vertical="center"/>
    </xf>
    <xf numFmtId="0" fontId="21" fillId="0" borderId="0" xfId="0" applyFont="1" applyBorder="1" applyAlignment="1">
      <alignment/>
    </xf>
    <xf numFmtId="49" fontId="21" fillId="0" borderId="11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21" fillId="0" borderId="0" xfId="0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/>
    </xf>
    <xf numFmtId="49" fontId="22" fillId="4" borderId="11" xfId="0" applyNumberFormat="1" applyFont="1" applyFill="1" applyBorder="1" applyAlignment="1">
      <alignment vertical="center"/>
    </xf>
    <xf numFmtId="0" fontId="22" fillId="4" borderId="11" xfId="0" applyFont="1" applyFill="1" applyBorder="1" applyAlignment="1">
      <alignment horizontal="center" vertical="center" wrapText="1"/>
    </xf>
    <xf numFmtId="3" fontId="21" fillId="4" borderId="11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/>
    </xf>
    <xf numFmtId="49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vertical="center" wrapText="1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top" wrapText="1"/>
    </xf>
    <xf numFmtId="0" fontId="27" fillId="24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25" fillId="0" borderId="11" xfId="0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3" fontId="1" fillId="0" borderId="11" xfId="0" applyNumberFormat="1" applyFont="1" applyBorder="1" applyAlignment="1">
      <alignment horizontal="right" vertical="center" wrapText="1"/>
    </xf>
    <xf numFmtId="49" fontId="22" fillId="4" borderId="11" xfId="0" applyNumberFormat="1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3" fontId="21" fillId="4" borderId="11" xfId="0" applyNumberFormat="1" applyFont="1" applyFill="1" applyBorder="1" applyAlignment="1">
      <alignment vertical="center" wrapText="1"/>
    </xf>
    <xf numFmtId="49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vertical="center" wrapText="1"/>
    </xf>
    <xf numFmtId="49" fontId="28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/>
    </xf>
    <xf numFmtId="49" fontId="22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3" fontId="21" fillId="24" borderId="11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3" fontId="0" fillId="24" borderId="11" xfId="0" applyNumberFormat="1" applyFont="1" applyFill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49" fontId="22" fillId="0" borderId="11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3" fontId="0" fillId="0" borderId="11" xfId="0" applyNumberFormat="1" applyFont="1" applyBorder="1" applyAlignment="1">
      <alignment horizontal="right" vertical="center"/>
    </xf>
    <xf numFmtId="3" fontId="21" fillId="24" borderId="11" xfId="0" applyNumberFormat="1" applyFont="1" applyFill="1" applyBorder="1" applyAlignment="1">
      <alignment vertical="center"/>
    </xf>
    <xf numFmtId="3" fontId="0" fillId="24" borderId="11" xfId="0" applyNumberFormat="1" applyFont="1" applyFill="1" applyBorder="1" applyAlignment="1">
      <alignment vertical="center"/>
    </xf>
    <xf numFmtId="49" fontId="27" fillId="24" borderId="11" xfId="0" applyNumberFormat="1" applyFont="1" applyFill="1" applyBorder="1" applyAlignment="1">
      <alignment horizontal="center" vertical="center"/>
    </xf>
    <xf numFmtId="3" fontId="0" fillId="24" borderId="11" xfId="0" applyNumberFormat="1" applyFont="1" applyFill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49" fontId="22" fillId="4" borderId="11" xfId="0" applyNumberFormat="1" applyFont="1" applyFill="1" applyBorder="1" applyAlignment="1">
      <alignment vertical="center"/>
    </xf>
    <xf numFmtId="49" fontId="22" fillId="24" borderId="11" xfId="0" applyNumberFormat="1" applyFont="1" applyFill="1" applyBorder="1" applyAlignment="1">
      <alignment vertical="center"/>
    </xf>
    <xf numFmtId="0" fontId="22" fillId="24" borderId="11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5" fillId="2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5" fillId="2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6"/>
  <sheetViews>
    <sheetView tabSelected="1" zoomScale="75" zoomScaleNormal="75" workbookViewId="0" topLeftCell="A1">
      <pane ySplit="7" topLeftCell="BM242" activePane="bottomLeft" state="frozen"/>
      <selection pane="topLeft" activeCell="E565" sqref="E565"/>
      <selection pane="bottomLeft" activeCell="G268" sqref="G268"/>
    </sheetView>
  </sheetViews>
  <sheetFormatPr defaultColWidth="9.00390625" defaultRowHeight="12.75"/>
  <cols>
    <col min="1" max="1" width="6.625" style="11" customWidth="1"/>
    <col min="2" max="2" width="8.875" style="11" customWidth="1"/>
    <col min="3" max="3" width="8.875" style="12" customWidth="1"/>
    <col min="4" max="4" width="65.375" style="13" customWidth="1"/>
    <col min="5" max="5" width="13.875" style="13" customWidth="1"/>
    <col min="6" max="6" width="13.125" style="13" customWidth="1"/>
    <col min="7" max="7" width="12.875" style="13" customWidth="1"/>
    <col min="8" max="8" width="13.25390625" style="13" customWidth="1"/>
  </cols>
  <sheetData>
    <row r="1" spans="1:8" ht="18">
      <c r="A1" s="97" t="s">
        <v>0</v>
      </c>
      <c r="B1" s="97"/>
      <c r="C1" s="97"/>
      <c r="D1" s="97"/>
      <c r="E1" s="97"/>
      <c r="F1" s="97"/>
      <c r="G1" s="97"/>
      <c r="H1" s="97"/>
    </row>
    <row r="2" spans="1:6" ht="18">
      <c r="A2" s="14"/>
      <c r="B2" s="14"/>
      <c r="C2" s="15"/>
      <c r="D2" s="14"/>
      <c r="E2" s="14"/>
      <c r="F2" s="14"/>
    </row>
    <row r="3" spans="1:8" ht="12.75">
      <c r="A3" s="16"/>
      <c r="B3" s="16"/>
      <c r="C3" s="17"/>
      <c r="D3" s="16"/>
      <c r="E3" s="16"/>
      <c r="F3" s="16"/>
      <c r="G3" s="18"/>
      <c r="H3" s="19" t="s">
        <v>1</v>
      </c>
    </row>
    <row r="4" spans="1:8" s="20" customFormat="1" ht="18.75" customHeight="1">
      <c r="A4" s="95" t="s">
        <v>2</v>
      </c>
      <c r="B4" s="95" t="s">
        <v>3</v>
      </c>
      <c r="C4" s="98" t="s">
        <v>4</v>
      </c>
      <c r="D4" s="95" t="s">
        <v>5</v>
      </c>
      <c r="E4" s="95" t="s">
        <v>6</v>
      </c>
      <c r="F4" s="95" t="s">
        <v>7</v>
      </c>
      <c r="G4" s="95"/>
      <c r="H4" s="95" t="s">
        <v>8</v>
      </c>
    </row>
    <row r="5" spans="1:8" s="20" customFormat="1" ht="20.25" customHeight="1">
      <c r="A5" s="95"/>
      <c r="B5" s="95"/>
      <c r="C5" s="98"/>
      <c r="D5" s="95"/>
      <c r="E5" s="95"/>
      <c r="F5" s="95" t="s">
        <v>9</v>
      </c>
      <c r="G5" s="95" t="s">
        <v>10</v>
      </c>
      <c r="H5" s="95"/>
    </row>
    <row r="6" spans="1:8" s="20" customFormat="1" ht="12.75">
      <c r="A6" s="95"/>
      <c r="B6" s="95"/>
      <c r="C6" s="98"/>
      <c r="D6" s="95"/>
      <c r="E6" s="95"/>
      <c r="F6" s="95"/>
      <c r="G6" s="95"/>
      <c r="H6" s="95"/>
    </row>
    <row r="7" spans="1:8" s="20" customFormat="1" ht="9" customHeight="1">
      <c r="A7" s="21">
        <v>1</v>
      </c>
      <c r="B7" s="21">
        <v>2</v>
      </c>
      <c r="C7" s="22">
        <v>3</v>
      </c>
      <c r="D7" s="21">
        <v>4</v>
      </c>
      <c r="E7" s="21">
        <v>5</v>
      </c>
      <c r="F7" s="21">
        <v>6</v>
      </c>
      <c r="G7" s="21">
        <v>7</v>
      </c>
      <c r="H7" s="23">
        <v>8</v>
      </c>
    </row>
    <row r="8" spans="1:10" s="28" customFormat="1" ht="16.5" customHeight="1">
      <c r="A8" s="24" t="s">
        <v>11</v>
      </c>
      <c r="B8" s="24"/>
      <c r="C8" s="25"/>
      <c r="D8" s="26" t="s">
        <v>12</v>
      </c>
      <c r="E8" s="27">
        <f>E9+E16+E18</f>
        <v>6014500</v>
      </c>
      <c r="F8" s="27">
        <f>F9+F16+F18</f>
        <v>0</v>
      </c>
      <c r="G8" s="27">
        <f>G9+G16+G18</f>
        <v>0</v>
      </c>
      <c r="H8" s="27">
        <f>H9+H16+H18</f>
        <v>6014500</v>
      </c>
      <c r="J8" s="9"/>
    </row>
    <row r="9" spans="1:10" s="28" customFormat="1" ht="16.5" customHeight="1">
      <c r="A9" s="29"/>
      <c r="B9" s="29" t="s">
        <v>13</v>
      </c>
      <c r="C9" s="29"/>
      <c r="D9" s="30" t="s">
        <v>14</v>
      </c>
      <c r="E9" s="31">
        <f>E12+E13+E15+E14</f>
        <v>5950000</v>
      </c>
      <c r="F9" s="31">
        <f>F12+F13+F15+F14</f>
        <v>0</v>
      </c>
      <c r="G9" s="31">
        <f>G12+G13+G15+G14</f>
        <v>0</v>
      </c>
      <c r="H9" s="31">
        <f>H12+H13+H15+H14</f>
        <v>5950000</v>
      </c>
      <c r="J9" s="9"/>
    </row>
    <row r="10" spans="1:10" s="20" customFormat="1" ht="12.75" customHeight="1" hidden="1">
      <c r="A10" s="29"/>
      <c r="B10" s="29"/>
      <c r="C10" s="32"/>
      <c r="D10" s="33"/>
      <c r="E10" s="34"/>
      <c r="F10" s="31"/>
      <c r="G10" s="35"/>
      <c r="H10" s="35"/>
      <c r="J10" s="9"/>
    </row>
    <row r="11" spans="1:10" s="20" customFormat="1" ht="12.75" customHeight="1" hidden="1">
      <c r="A11" s="29"/>
      <c r="B11" s="29"/>
      <c r="C11" s="32"/>
      <c r="D11" s="33"/>
      <c r="E11" s="34"/>
      <c r="F11" s="31"/>
      <c r="G11" s="35"/>
      <c r="H11" s="35"/>
      <c r="J11" s="9"/>
    </row>
    <row r="12" spans="1:10" s="20" customFormat="1" ht="16.5" customHeight="1">
      <c r="A12" s="29"/>
      <c r="B12" s="36"/>
      <c r="C12" s="36">
        <v>6050</v>
      </c>
      <c r="D12" s="37" t="s">
        <v>15</v>
      </c>
      <c r="E12" s="38">
        <v>50000</v>
      </c>
      <c r="F12" s="31"/>
      <c r="G12" s="39"/>
      <c r="H12" s="39">
        <f>E12+F12-G12</f>
        <v>50000</v>
      </c>
      <c r="J12" s="9"/>
    </row>
    <row r="13" spans="1:10" s="20" customFormat="1" ht="12.75" customHeight="1" hidden="1">
      <c r="A13" s="29"/>
      <c r="B13" s="36"/>
      <c r="C13" s="36"/>
      <c r="D13" s="37"/>
      <c r="E13" s="38"/>
      <c r="F13" s="31"/>
      <c r="G13" s="39"/>
      <c r="H13" s="39"/>
      <c r="J13" s="9"/>
    </row>
    <row r="14" spans="1:10" s="20" customFormat="1" ht="16.5" customHeight="1">
      <c r="A14" s="29"/>
      <c r="B14" s="36"/>
      <c r="C14" s="36">
        <v>6058</v>
      </c>
      <c r="D14" s="37" t="s">
        <v>16</v>
      </c>
      <c r="E14" s="38">
        <v>4720000</v>
      </c>
      <c r="F14" s="31"/>
      <c r="G14" s="39"/>
      <c r="H14" s="39">
        <f>E14+F14-G14</f>
        <v>4720000</v>
      </c>
      <c r="J14" s="9"/>
    </row>
    <row r="15" spans="1:10" s="20" customFormat="1" ht="16.5" customHeight="1">
      <c r="A15" s="36"/>
      <c r="B15" s="36"/>
      <c r="C15" s="36">
        <v>6059</v>
      </c>
      <c r="D15" s="37" t="s">
        <v>17</v>
      </c>
      <c r="E15" s="38">
        <v>1180000</v>
      </c>
      <c r="F15" s="31"/>
      <c r="G15" s="39"/>
      <c r="H15" s="39">
        <f>E15+F15-G15</f>
        <v>1180000</v>
      </c>
      <c r="J15" s="9"/>
    </row>
    <row r="16" spans="1:10" s="28" customFormat="1" ht="16.5" customHeight="1">
      <c r="A16" s="29"/>
      <c r="B16" s="29" t="s">
        <v>18</v>
      </c>
      <c r="C16" s="29"/>
      <c r="D16" s="30" t="s">
        <v>19</v>
      </c>
      <c r="E16" s="31">
        <f>E17</f>
        <v>23200</v>
      </c>
      <c r="F16" s="31">
        <f>F17</f>
        <v>0</v>
      </c>
      <c r="G16" s="31">
        <f>G17</f>
        <v>0</v>
      </c>
      <c r="H16" s="31">
        <f>H17</f>
        <v>23200</v>
      </c>
      <c r="J16" s="9"/>
    </row>
    <row r="17" spans="1:10" s="20" customFormat="1" ht="27.75" customHeight="1">
      <c r="A17" s="29"/>
      <c r="B17" s="36"/>
      <c r="C17" s="36">
        <v>2850</v>
      </c>
      <c r="D17" s="40" t="s">
        <v>22</v>
      </c>
      <c r="E17" s="38">
        <v>23200</v>
      </c>
      <c r="F17" s="31"/>
      <c r="G17" s="35"/>
      <c r="H17" s="39">
        <f>E17+F17-G17</f>
        <v>23200</v>
      </c>
      <c r="J17" s="9"/>
    </row>
    <row r="18" spans="1:10" s="28" customFormat="1" ht="16.5" customHeight="1">
      <c r="A18" s="29"/>
      <c r="B18" s="29" t="s">
        <v>23</v>
      </c>
      <c r="C18" s="29"/>
      <c r="D18" s="30" t="s">
        <v>472</v>
      </c>
      <c r="E18" s="31">
        <f>SUM(E19:E30)</f>
        <v>41300</v>
      </c>
      <c r="F18" s="31">
        <f>SUM(F19:F30)</f>
        <v>0</v>
      </c>
      <c r="G18" s="31">
        <f>SUM(G19:G30)</f>
        <v>0</v>
      </c>
      <c r="H18" s="31">
        <f>SUM(H19:H30)</f>
        <v>41300</v>
      </c>
      <c r="J18" s="9"/>
    </row>
    <row r="19" spans="1:10" s="20" customFormat="1" ht="29.25" customHeight="1">
      <c r="A19" s="29"/>
      <c r="B19" s="29"/>
      <c r="C19" s="32">
        <v>2710</v>
      </c>
      <c r="D19" s="41" t="s">
        <v>24</v>
      </c>
      <c r="E19" s="34">
        <v>1500</v>
      </c>
      <c r="F19" s="42"/>
      <c r="G19" s="42"/>
      <c r="H19" s="43">
        <f aca="true" t="shared" si="0" ref="H19:H30">E19+F19-G19</f>
        <v>1500</v>
      </c>
      <c r="J19" s="9"/>
    </row>
    <row r="20" spans="1:10" s="47" customFormat="1" ht="16.5" customHeight="1">
      <c r="A20" s="29"/>
      <c r="B20" s="29"/>
      <c r="C20" s="32">
        <v>3030</v>
      </c>
      <c r="D20" s="41" t="s">
        <v>25</v>
      </c>
      <c r="E20" s="34">
        <v>4000</v>
      </c>
      <c r="F20" s="44"/>
      <c r="G20" s="45"/>
      <c r="H20" s="50">
        <f t="shared" si="0"/>
        <v>4000</v>
      </c>
      <c r="J20" s="9"/>
    </row>
    <row r="21" spans="1:10" ht="16.5" customHeight="1">
      <c r="A21" s="29"/>
      <c r="B21" s="29"/>
      <c r="C21" s="32">
        <v>4010</v>
      </c>
      <c r="D21" s="41" t="s">
        <v>26</v>
      </c>
      <c r="E21" s="34">
        <v>0</v>
      </c>
      <c r="F21" s="48"/>
      <c r="G21" s="49"/>
      <c r="H21" s="8">
        <f t="shared" si="0"/>
        <v>0</v>
      </c>
      <c r="J21" s="9"/>
    </row>
    <row r="22" spans="1:10" ht="16.5" customHeight="1">
      <c r="A22" s="29"/>
      <c r="B22" s="29"/>
      <c r="C22" s="32">
        <v>4110</v>
      </c>
      <c r="D22" s="41" t="s">
        <v>27</v>
      </c>
      <c r="E22" s="34">
        <v>0</v>
      </c>
      <c r="F22" s="48"/>
      <c r="G22" s="49"/>
      <c r="H22" s="8">
        <f t="shared" si="0"/>
        <v>0</v>
      </c>
      <c r="J22" s="9"/>
    </row>
    <row r="23" spans="1:10" ht="16.5" customHeight="1">
      <c r="A23" s="29"/>
      <c r="B23" s="29"/>
      <c r="C23" s="32">
        <v>4120</v>
      </c>
      <c r="D23" s="41" t="s">
        <v>28</v>
      </c>
      <c r="E23" s="34">
        <v>0</v>
      </c>
      <c r="F23" s="48"/>
      <c r="G23" s="49"/>
      <c r="H23" s="8">
        <f t="shared" si="0"/>
        <v>0</v>
      </c>
      <c r="J23" s="9"/>
    </row>
    <row r="24" spans="1:10" ht="16.5" customHeight="1">
      <c r="A24" s="29"/>
      <c r="B24" s="29"/>
      <c r="C24" s="32">
        <v>4170</v>
      </c>
      <c r="D24" s="41" t="s">
        <v>29</v>
      </c>
      <c r="E24" s="34">
        <v>2000</v>
      </c>
      <c r="F24" s="50"/>
      <c r="G24" s="8"/>
      <c r="H24" s="8">
        <f t="shared" si="0"/>
        <v>2000</v>
      </c>
      <c r="J24" s="9"/>
    </row>
    <row r="25" spans="1:10" ht="16.5" customHeight="1">
      <c r="A25" s="29"/>
      <c r="B25" s="29"/>
      <c r="C25" s="36">
        <v>4210</v>
      </c>
      <c r="D25" s="37" t="s">
        <v>30</v>
      </c>
      <c r="E25" s="38">
        <v>11500</v>
      </c>
      <c r="F25" s="50"/>
      <c r="G25" s="8"/>
      <c r="H25" s="8">
        <f t="shared" si="0"/>
        <v>11500</v>
      </c>
      <c r="J25" s="9"/>
    </row>
    <row r="26" spans="1:10" ht="16.5" customHeight="1">
      <c r="A26" s="29"/>
      <c r="B26" s="29"/>
      <c r="C26" s="36">
        <v>4300</v>
      </c>
      <c r="D26" s="37" t="s">
        <v>31</v>
      </c>
      <c r="E26" s="38">
        <v>22000</v>
      </c>
      <c r="F26" s="50"/>
      <c r="G26" s="8"/>
      <c r="H26" s="8">
        <f t="shared" si="0"/>
        <v>22000</v>
      </c>
      <c r="J26" s="9"/>
    </row>
    <row r="27" spans="1:10" ht="16.5" customHeight="1">
      <c r="A27" s="29"/>
      <c r="B27" s="29"/>
      <c r="C27" s="36">
        <v>4410</v>
      </c>
      <c r="D27" s="37" t="s">
        <v>32</v>
      </c>
      <c r="E27" s="38">
        <v>300</v>
      </c>
      <c r="F27" s="50"/>
      <c r="G27" s="8"/>
      <c r="H27" s="8">
        <f t="shared" si="0"/>
        <v>300</v>
      </c>
      <c r="J27" s="9"/>
    </row>
    <row r="28" spans="1:10" ht="16.5" customHeight="1">
      <c r="A28" s="29"/>
      <c r="B28" s="36"/>
      <c r="C28" s="36">
        <v>4430</v>
      </c>
      <c r="D28" s="37" t="s">
        <v>33</v>
      </c>
      <c r="E28" s="38">
        <v>0</v>
      </c>
      <c r="F28" s="50"/>
      <c r="G28" s="8"/>
      <c r="H28" s="8">
        <f t="shared" si="0"/>
        <v>0</v>
      </c>
      <c r="J28" s="9"/>
    </row>
    <row r="29" spans="1:10" ht="23.25" customHeight="1">
      <c r="A29" s="29"/>
      <c r="B29" s="36"/>
      <c r="C29" s="36">
        <v>4740</v>
      </c>
      <c r="D29" s="37" t="s">
        <v>34</v>
      </c>
      <c r="E29" s="38">
        <v>0</v>
      </c>
      <c r="F29" s="46"/>
      <c r="G29" s="8"/>
      <c r="H29" s="8">
        <f t="shared" si="0"/>
        <v>0</v>
      </c>
      <c r="J29" s="9"/>
    </row>
    <row r="30" spans="1:10" ht="16.5" customHeight="1">
      <c r="A30" s="29"/>
      <c r="B30" s="36"/>
      <c r="C30" s="36">
        <v>4750</v>
      </c>
      <c r="D30" s="37" t="s">
        <v>35</v>
      </c>
      <c r="E30" s="38">
        <v>0</v>
      </c>
      <c r="F30" s="46"/>
      <c r="G30" s="8"/>
      <c r="H30" s="8">
        <f t="shared" si="0"/>
        <v>0</v>
      </c>
      <c r="J30" s="9"/>
    </row>
    <row r="31" spans="1:10" s="3" customFormat="1" ht="16.5" customHeight="1">
      <c r="A31" s="51" t="s">
        <v>36</v>
      </c>
      <c r="B31" s="51"/>
      <c r="C31" s="51"/>
      <c r="D31" s="52" t="s">
        <v>37</v>
      </c>
      <c r="E31" s="53">
        <f>E32</f>
        <v>5900</v>
      </c>
      <c r="F31" s="53">
        <f>F32</f>
        <v>0</v>
      </c>
      <c r="G31" s="53">
        <f>G32</f>
        <v>0</v>
      </c>
      <c r="H31" s="53">
        <f>H32</f>
        <v>5900</v>
      </c>
      <c r="J31" s="9"/>
    </row>
    <row r="32" spans="1:10" s="3" customFormat="1" ht="16.5" customHeight="1">
      <c r="A32" s="54"/>
      <c r="B32" s="54" t="s">
        <v>38</v>
      </c>
      <c r="C32" s="54"/>
      <c r="D32" s="55" t="s">
        <v>39</v>
      </c>
      <c r="E32" s="56">
        <f>SUM(E33:E35)</f>
        <v>5900</v>
      </c>
      <c r="F32" s="56">
        <f>SUM(F33:F35)</f>
        <v>0</v>
      </c>
      <c r="G32" s="56">
        <f>SUM(G33:G35)</f>
        <v>0</v>
      </c>
      <c r="H32" s="56">
        <f>SUM(H33:H35)</f>
        <v>5900</v>
      </c>
      <c r="J32" s="9"/>
    </row>
    <row r="33" spans="1:10" ht="16.5" customHeight="1">
      <c r="A33" s="29"/>
      <c r="B33" s="36"/>
      <c r="C33" s="36">
        <v>4210</v>
      </c>
      <c r="D33" s="37" t="s">
        <v>40</v>
      </c>
      <c r="E33" s="38">
        <v>5000</v>
      </c>
      <c r="F33" s="8"/>
      <c r="G33" s="8"/>
      <c r="H33" s="8">
        <f>E33+F33-G33</f>
        <v>5000</v>
      </c>
      <c r="J33" s="9"/>
    </row>
    <row r="34" spans="1:10" ht="16.5" customHeight="1">
      <c r="A34" s="29"/>
      <c r="B34" s="36"/>
      <c r="C34" s="36">
        <v>4300</v>
      </c>
      <c r="D34" s="37" t="s">
        <v>41</v>
      </c>
      <c r="E34" s="38">
        <v>300</v>
      </c>
      <c r="F34" s="8"/>
      <c r="G34" s="8"/>
      <c r="H34" s="8">
        <f>E34+F34-G34</f>
        <v>300</v>
      </c>
      <c r="J34" s="9"/>
    </row>
    <row r="35" spans="1:10" ht="16.5" customHeight="1">
      <c r="A35" s="29"/>
      <c r="B35" s="36"/>
      <c r="C35" s="36">
        <v>4500</v>
      </c>
      <c r="D35" s="37" t="s">
        <v>42</v>
      </c>
      <c r="E35" s="38">
        <v>600</v>
      </c>
      <c r="F35" s="8"/>
      <c r="G35" s="8"/>
      <c r="H35" s="8">
        <f>E35+F35-G35</f>
        <v>600</v>
      </c>
      <c r="J35" s="9"/>
    </row>
    <row r="36" spans="1:10" s="3" customFormat="1" ht="16.5" customHeight="1">
      <c r="A36" s="51" t="s">
        <v>43</v>
      </c>
      <c r="B36" s="51"/>
      <c r="C36" s="51"/>
      <c r="D36" s="52" t="s">
        <v>44</v>
      </c>
      <c r="E36" s="53">
        <f>E37</f>
        <v>8799229</v>
      </c>
      <c r="F36" s="53">
        <f>F37</f>
        <v>0</v>
      </c>
      <c r="G36" s="53">
        <f>G37</f>
        <v>0</v>
      </c>
      <c r="H36" s="53">
        <f>H37</f>
        <v>8799229</v>
      </c>
      <c r="J36" s="9"/>
    </row>
    <row r="37" spans="1:10" s="3" customFormat="1" ht="16.5" customHeight="1">
      <c r="A37" s="54"/>
      <c r="B37" s="54" t="s">
        <v>45</v>
      </c>
      <c r="C37" s="54"/>
      <c r="D37" s="55" t="s">
        <v>46</v>
      </c>
      <c r="E37" s="56">
        <f>SUM(E38:E45)</f>
        <v>8799229</v>
      </c>
      <c r="F37" s="56">
        <f>SUM(F38:F45)</f>
        <v>0</v>
      </c>
      <c r="G37" s="56">
        <f>SUM(G38:G45)</f>
        <v>0</v>
      </c>
      <c r="H37" s="56">
        <f>SUM(H38:H45)</f>
        <v>8799229</v>
      </c>
      <c r="J37" s="9"/>
    </row>
    <row r="38" spans="1:10" ht="16.5" customHeight="1">
      <c r="A38" s="29"/>
      <c r="B38" s="36"/>
      <c r="C38" s="36">
        <v>4210</v>
      </c>
      <c r="D38" s="37" t="s">
        <v>47</v>
      </c>
      <c r="E38" s="38">
        <v>27303</v>
      </c>
      <c r="F38" s="34"/>
      <c r="G38" s="31"/>
      <c r="H38" s="31">
        <f aca="true" t="shared" si="1" ref="H38:H45">E38+F38-G38</f>
        <v>27303</v>
      </c>
      <c r="J38" s="9"/>
    </row>
    <row r="39" spans="1:10" ht="16.5" customHeight="1">
      <c r="A39" s="29"/>
      <c r="B39" s="36"/>
      <c r="C39" s="36">
        <v>4270</v>
      </c>
      <c r="D39" s="37" t="s">
        <v>48</v>
      </c>
      <c r="E39" s="38">
        <v>459800</v>
      </c>
      <c r="F39" s="34"/>
      <c r="G39" s="8"/>
      <c r="H39" s="8">
        <f t="shared" si="1"/>
        <v>459800</v>
      </c>
      <c r="J39" s="9"/>
    </row>
    <row r="40" spans="1:10" ht="16.5" customHeight="1">
      <c r="A40" s="29"/>
      <c r="B40" s="36"/>
      <c r="C40" s="36">
        <v>4300</v>
      </c>
      <c r="D40" s="37" t="s">
        <v>49</v>
      </c>
      <c r="E40" s="38">
        <v>189825</v>
      </c>
      <c r="F40" s="34"/>
      <c r="G40" s="8"/>
      <c r="H40" s="8">
        <f t="shared" si="1"/>
        <v>189825</v>
      </c>
      <c r="J40" s="9"/>
    </row>
    <row r="41" spans="1:10" ht="16.5" customHeight="1">
      <c r="A41" s="29"/>
      <c r="B41" s="36"/>
      <c r="C41" s="36">
        <v>4430</v>
      </c>
      <c r="D41" s="37" t="s">
        <v>50</v>
      </c>
      <c r="E41" s="38">
        <v>5000</v>
      </c>
      <c r="F41" s="34"/>
      <c r="G41" s="8"/>
      <c r="H41" s="8">
        <f t="shared" si="1"/>
        <v>5000</v>
      </c>
      <c r="J41" s="9"/>
    </row>
    <row r="42" spans="1:10" ht="16.5" customHeight="1">
      <c r="A42" s="29"/>
      <c r="B42" s="36"/>
      <c r="C42" s="36">
        <v>6050</v>
      </c>
      <c r="D42" s="37" t="s">
        <v>51</v>
      </c>
      <c r="E42" s="38">
        <v>7313751</v>
      </c>
      <c r="F42" s="34"/>
      <c r="G42" s="8"/>
      <c r="H42" s="8">
        <f t="shared" si="1"/>
        <v>7313751</v>
      </c>
      <c r="J42" s="9"/>
    </row>
    <row r="43" spans="1:10" ht="16.5" customHeight="1">
      <c r="A43" s="29"/>
      <c r="B43" s="36"/>
      <c r="C43" s="36">
        <v>6058</v>
      </c>
      <c r="D43" s="37" t="s">
        <v>52</v>
      </c>
      <c r="E43" s="34">
        <v>500000</v>
      </c>
      <c r="F43" s="34"/>
      <c r="G43" s="58"/>
      <c r="H43" s="58">
        <f t="shared" si="1"/>
        <v>500000</v>
      </c>
      <c r="J43" s="9"/>
    </row>
    <row r="44" spans="1:10" ht="16.5" customHeight="1">
      <c r="A44" s="29"/>
      <c r="B44" s="36"/>
      <c r="C44" s="36">
        <v>6059</v>
      </c>
      <c r="D44" s="37" t="s">
        <v>53</v>
      </c>
      <c r="E44" s="34">
        <v>303550</v>
      </c>
      <c r="F44" s="34"/>
      <c r="G44" s="58"/>
      <c r="H44" s="58">
        <f t="shared" si="1"/>
        <v>303550</v>
      </c>
      <c r="J44" s="9"/>
    </row>
    <row r="45" spans="1:10" ht="16.5" customHeight="1">
      <c r="A45" s="29"/>
      <c r="B45" s="36"/>
      <c r="C45" s="36">
        <v>6060</v>
      </c>
      <c r="D45" s="37" t="s">
        <v>54</v>
      </c>
      <c r="E45" s="34">
        <f>F45+G45</f>
        <v>0</v>
      </c>
      <c r="F45" s="34"/>
      <c r="G45" s="58"/>
      <c r="H45" s="58">
        <f t="shared" si="1"/>
        <v>0</v>
      </c>
      <c r="J45" s="9"/>
    </row>
    <row r="46" spans="1:10" s="3" customFormat="1" ht="16.5" customHeight="1">
      <c r="A46" s="51" t="s">
        <v>55</v>
      </c>
      <c r="B46" s="51"/>
      <c r="C46" s="51"/>
      <c r="D46" s="52" t="s">
        <v>56</v>
      </c>
      <c r="E46" s="53">
        <f>E47</f>
        <v>285554</v>
      </c>
      <c r="F46" s="53">
        <f>F47</f>
        <v>0</v>
      </c>
      <c r="G46" s="53">
        <f>G47</f>
        <v>0</v>
      </c>
      <c r="H46" s="53">
        <f>H47</f>
        <v>285554</v>
      </c>
      <c r="J46" s="9"/>
    </row>
    <row r="47" spans="1:10" s="3" customFormat="1" ht="16.5" customHeight="1">
      <c r="A47" s="54"/>
      <c r="B47" s="54" t="s">
        <v>57</v>
      </c>
      <c r="C47" s="54"/>
      <c r="D47" s="55" t="s">
        <v>58</v>
      </c>
      <c r="E47" s="56">
        <f>SUM(E48:E59)</f>
        <v>285554</v>
      </c>
      <c r="F47" s="56">
        <f>SUM(F48:F59)</f>
        <v>0</v>
      </c>
      <c r="G47" s="56">
        <f>SUM(G48:G59)</f>
        <v>0</v>
      </c>
      <c r="H47" s="56">
        <f>SUM(H48:H59)</f>
        <v>285554</v>
      </c>
      <c r="J47" s="9"/>
    </row>
    <row r="48" spans="1:10" ht="16.5" customHeight="1">
      <c r="A48" s="29"/>
      <c r="B48" s="36"/>
      <c r="C48" s="36">
        <v>4170</v>
      </c>
      <c r="D48" s="37" t="s">
        <v>59</v>
      </c>
      <c r="E48" s="38">
        <v>6200</v>
      </c>
      <c r="F48" s="8"/>
      <c r="G48" s="8"/>
      <c r="H48" s="8">
        <f aca="true" t="shared" si="2" ref="H48:H56">E48+F48-G48</f>
        <v>6200</v>
      </c>
      <c r="J48" s="9"/>
    </row>
    <row r="49" spans="1:10" ht="16.5" customHeight="1">
      <c r="A49" s="29"/>
      <c r="B49" s="36"/>
      <c r="C49" s="36">
        <v>4210</v>
      </c>
      <c r="D49" s="37" t="s">
        <v>60</v>
      </c>
      <c r="E49" s="38">
        <v>81092</v>
      </c>
      <c r="F49" s="8"/>
      <c r="G49" s="8"/>
      <c r="H49" s="8">
        <f t="shared" si="2"/>
        <v>81092</v>
      </c>
      <c r="J49" s="9"/>
    </row>
    <row r="50" spans="1:10" ht="16.5" customHeight="1">
      <c r="A50" s="29"/>
      <c r="B50" s="36"/>
      <c r="C50" s="36">
        <v>4260</v>
      </c>
      <c r="D50" s="37" t="s">
        <v>61</v>
      </c>
      <c r="E50" s="38">
        <v>6100</v>
      </c>
      <c r="F50" s="8"/>
      <c r="G50" s="8"/>
      <c r="H50" s="8">
        <f t="shared" si="2"/>
        <v>6100</v>
      </c>
      <c r="J50" s="9"/>
    </row>
    <row r="51" spans="1:10" ht="16.5" customHeight="1">
      <c r="A51" s="29"/>
      <c r="B51" s="36"/>
      <c r="C51" s="36">
        <v>4270</v>
      </c>
      <c r="D51" s="37" t="s">
        <v>62</v>
      </c>
      <c r="E51" s="38">
        <v>19124</v>
      </c>
      <c r="F51" s="8"/>
      <c r="G51" s="8"/>
      <c r="H51" s="8">
        <f t="shared" si="2"/>
        <v>19124</v>
      </c>
      <c r="J51" s="9"/>
    </row>
    <row r="52" spans="1:10" ht="16.5" customHeight="1">
      <c r="A52" s="29"/>
      <c r="B52" s="36"/>
      <c r="C52" s="36">
        <v>4300</v>
      </c>
      <c r="D52" s="37" t="s">
        <v>63</v>
      </c>
      <c r="E52" s="38">
        <v>27510</v>
      </c>
      <c r="F52" s="8"/>
      <c r="G52" s="8"/>
      <c r="H52" s="8">
        <f t="shared" si="2"/>
        <v>27510</v>
      </c>
      <c r="J52" s="9"/>
    </row>
    <row r="53" spans="1:10" ht="16.5" customHeight="1">
      <c r="A53" s="29"/>
      <c r="B53" s="36"/>
      <c r="C53" s="36">
        <v>4430</v>
      </c>
      <c r="D53" s="37" t="s">
        <v>64</v>
      </c>
      <c r="E53" s="38">
        <v>10433</v>
      </c>
      <c r="F53" s="8"/>
      <c r="G53" s="8"/>
      <c r="H53" s="8">
        <f t="shared" si="2"/>
        <v>10433</v>
      </c>
      <c r="J53" s="9"/>
    </row>
    <row r="54" spans="1:10" ht="16.5" customHeight="1">
      <c r="A54" s="29"/>
      <c r="B54" s="36"/>
      <c r="C54" s="36">
        <v>4520</v>
      </c>
      <c r="D54" s="37" t="s">
        <v>65</v>
      </c>
      <c r="E54" s="38">
        <v>2632</v>
      </c>
      <c r="F54" s="8"/>
      <c r="G54" s="8"/>
      <c r="H54" s="8">
        <f t="shared" si="2"/>
        <v>2632</v>
      </c>
      <c r="J54" s="9"/>
    </row>
    <row r="55" spans="1:10" ht="16.5" customHeight="1">
      <c r="A55" s="29"/>
      <c r="B55" s="36"/>
      <c r="C55" s="36">
        <v>4530</v>
      </c>
      <c r="D55" s="37" t="s">
        <v>66</v>
      </c>
      <c r="E55" s="38">
        <v>74967</v>
      </c>
      <c r="F55" s="8"/>
      <c r="G55" s="8"/>
      <c r="H55" s="8">
        <f t="shared" si="2"/>
        <v>74967</v>
      </c>
      <c r="J55" s="9"/>
    </row>
    <row r="56" spans="1:10" ht="16.5" customHeight="1">
      <c r="A56" s="29"/>
      <c r="B56" s="36"/>
      <c r="C56" s="36">
        <v>4590</v>
      </c>
      <c r="D56" s="37" t="s">
        <v>67</v>
      </c>
      <c r="E56" s="38">
        <v>2496</v>
      </c>
      <c r="F56" s="8"/>
      <c r="G56" s="8"/>
      <c r="H56" s="8">
        <f t="shared" si="2"/>
        <v>2496</v>
      </c>
      <c r="J56" s="9"/>
    </row>
    <row r="57" spans="1:10" ht="12.75" customHeight="1" hidden="1">
      <c r="A57" s="29"/>
      <c r="B57" s="36"/>
      <c r="C57" s="57"/>
      <c r="D57" s="37"/>
      <c r="E57" s="38"/>
      <c r="F57" s="8"/>
      <c r="G57" s="8"/>
      <c r="H57" s="8"/>
      <c r="J57" s="9"/>
    </row>
    <row r="58" spans="1:10" ht="16.5" customHeight="1">
      <c r="A58" s="29"/>
      <c r="B58" s="36"/>
      <c r="C58" s="36">
        <v>6050</v>
      </c>
      <c r="D58" s="37" t="s">
        <v>68</v>
      </c>
      <c r="E58" s="38">
        <v>50000</v>
      </c>
      <c r="F58" s="8"/>
      <c r="G58" s="8"/>
      <c r="H58" s="8">
        <f>E58+F58-G58</f>
        <v>50000</v>
      </c>
      <c r="J58" s="9"/>
    </row>
    <row r="59" spans="1:10" ht="16.5" customHeight="1">
      <c r="A59" s="29"/>
      <c r="B59" s="36"/>
      <c r="C59" s="36">
        <v>6060</v>
      </c>
      <c r="D59" s="37" t="s">
        <v>69</v>
      </c>
      <c r="E59" s="38">
        <v>5000</v>
      </c>
      <c r="F59" s="8"/>
      <c r="G59" s="8"/>
      <c r="H59" s="8">
        <f>E59+F59-G59</f>
        <v>5000</v>
      </c>
      <c r="J59" s="9"/>
    </row>
    <row r="60" spans="1:10" s="3" customFormat="1" ht="16.5" customHeight="1">
      <c r="A60" s="51" t="s">
        <v>70</v>
      </c>
      <c r="B60" s="51"/>
      <c r="C60" s="51"/>
      <c r="D60" s="1" t="s">
        <v>71</v>
      </c>
      <c r="E60" s="53">
        <f>E61</f>
        <v>0</v>
      </c>
      <c r="F60" s="53">
        <f>F61</f>
        <v>0</v>
      </c>
      <c r="G60" s="53">
        <f>G61</f>
        <v>0</v>
      </c>
      <c r="H60" s="53">
        <f>H61</f>
        <v>0</v>
      </c>
      <c r="J60" s="9"/>
    </row>
    <row r="61" spans="1:10" s="3" customFormat="1" ht="16.5" customHeight="1">
      <c r="A61" s="54"/>
      <c r="B61" s="4" t="s">
        <v>72</v>
      </c>
      <c r="C61" s="4"/>
      <c r="D61" s="5" t="s">
        <v>73</v>
      </c>
      <c r="E61" s="6">
        <f>E62+E64</f>
        <v>0</v>
      </c>
      <c r="F61" s="6">
        <f>F62+F64</f>
        <v>0</v>
      </c>
      <c r="G61" s="6">
        <f>G62+G64</f>
        <v>0</v>
      </c>
      <c r="H61" s="6">
        <f>H62+H64</f>
        <v>0</v>
      </c>
      <c r="J61" s="9"/>
    </row>
    <row r="62" spans="1:10" ht="16.5" customHeight="1">
      <c r="A62" s="29"/>
      <c r="B62" s="7"/>
      <c r="C62" s="36" t="s">
        <v>74</v>
      </c>
      <c r="D62" s="37" t="s">
        <v>75</v>
      </c>
      <c r="E62" s="8">
        <f>F62+G62</f>
        <v>0</v>
      </c>
      <c r="F62" s="8"/>
      <c r="G62" s="8"/>
      <c r="H62" s="8">
        <f>E62+F62-G62</f>
        <v>0</v>
      </c>
      <c r="J62" s="9"/>
    </row>
    <row r="63" spans="1:10" ht="12.75" customHeight="1" hidden="1">
      <c r="A63" s="29"/>
      <c r="B63" s="36"/>
      <c r="C63" s="36"/>
      <c r="D63" s="37"/>
      <c r="E63" s="38"/>
      <c r="F63" s="8"/>
      <c r="G63" s="8"/>
      <c r="H63" s="8"/>
      <c r="J63" s="9"/>
    </row>
    <row r="64" spans="1:10" ht="16.5" customHeight="1">
      <c r="A64" s="29"/>
      <c r="B64" s="36"/>
      <c r="C64" s="36">
        <v>4300</v>
      </c>
      <c r="D64" s="37" t="s">
        <v>76</v>
      </c>
      <c r="E64" s="38">
        <f>F64+G64</f>
        <v>0</v>
      </c>
      <c r="F64" s="8"/>
      <c r="G64" s="8"/>
      <c r="H64" s="8">
        <f>E64+F64-G64</f>
        <v>0</v>
      </c>
      <c r="J64" s="9"/>
    </row>
    <row r="65" spans="1:10" s="3" customFormat="1" ht="16.5" customHeight="1">
      <c r="A65" s="51" t="s">
        <v>77</v>
      </c>
      <c r="B65" s="51"/>
      <c r="C65" s="51"/>
      <c r="D65" s="52" t="s">
        <v>78</v>
      </c>
      <c r="E65" s="53">
        <f>E66+E73+E79+E110</f>
        <v>4013867</v>
      </c>
      <c r="F65" s="53">
        <f>F66+F73+F79+F110</f>
        <v>0</v>
      </c>
      <c r="G65" s="53">
        <f>G66+G73+G79+G110</f>
        <v>0</v>
      </c>
      <c r="H65" s="53">
        <f>H66+H73+H79+H110</f>
        <v>4013867</v>
      </c>
      <c r="J65" s="9"/>
    </row>
    <row r="66" spans="1:10" s="3" customFormat="1" ht="16.5" customHeight="1">
      <c r="A66" s="54"/>
      <c r="B66" s="54" t="s">
        <v>79</v>
      </c>
      <c r="C66" s="54"/>
      <c r="D66" s="55" t="s">
        <v>80</v>
      </c>
      <c r="E66" s="56">
        <v>90000</v>
      </c>
      <c r="F66" s="56"/>
      <c r="G66" s="56"/>
      <c r="H66" s="56">
        <f>H67+H69+H70+H68+H71</f>
        <v>90000</v>
      </c>
      <c r="J66" s="9"/>
    </row>
    <row r="67" spans="1:10" ht="16.5" customHeight="1">
      <c r="A67" s="29"/>
      <c r="B67" s="36"/>
      <c r="C67" s="36">
        <v>4010</v>
      </c>
      <c r="D67" s="37" t="s">
        <v>81</v>
      </c>
      <c r="E67" s="38">
        <v>65021</v>
      </c>
      <c r="F67" s="34"/>
      <c r="G67" s="8"/>
      <c r="H67" s="8">
        <f aca="true" t="shared" si="3" ref="H67:H72">E67+F67-G67</f>
        <v>65021</v>
      </c>
      <c r="J67" s="9"/>
    </row>
    <row r="68" spans="1:10" ht="16.5" customHeight="1">
      <c r="A68" s="29"/>
      <c r="B68" s="36"/>
      <c r="C68" s="36">
        <v>4040</v>
      </c>
      <c r="D68" s="37" t="s">
        <v>82</v>
      </c>
      <c r="E68" s="38">
        <v>6438</v>
      </c>
      <c r="F68" s="34"/>
      <c r="G68" s="8"/>
      <c r="H68" s="8">
        <f t="shared" si="3"/>
        <v>6438</v>
      </c>
      <c r="J68" s="9"/>
    </row>
    <row r="69" spans="1:10" ht="16.5" customHeight="1">
      <c r="A69" s="29"/>
      <c r="B69" s="36"/>
      <c r="C69" s="36">
        <v>4110</v>
      </c>
      <c r="D69" s="37" t="s">
        <v>83</v>
      </c>
      <c r="E69" s="38">
        <v>10790</v>
      </c>
      <c r="F69" s="34"/>
      <c r="G69" s="8"/>
      <c r="H69" s="8">
        <f t="shared" si="3"/>
        <v>10790</v>
      </c>
      <c r="J69" s="9"/>
    </row>
    <row r="70" spans="1:10" ht="16.5" customHeight="1">
      <c r="A70" s="29"/>
      <c r="B70" s="36"/>
      <c r="C70" s="36">
        <v>4120</v>
      </c>
      <c r="D70" s="37" t="s">
        <v>84</v>
      </c>
      <c r="E70" s="38">
        <v>1751</v>
      </c>
      <c r="F70" s="34"/>
      <c r="G70" s="8"/>
      <c r="H70" s="8">
        <f t="shared" si="3"/>
        <v>1751</v>
      </c>
      <c r="J70" s="9"/>
    </row>
    <row r="71" spans="1:10" ht="12.75" customHeight="1">
      <c r="A71" s="29"/>
      <c r="B71" s="36"/>
      <c r="C71" s="36" t="s">
        <v>20</v>
      </c>
      <c r="D71" s="37" t="s">
        <v>30</v>
      </c>
      <c r="E71" s="38">
        <v>6000</v>
      </c>
      <c r="F71" s="58"/>
      <c r="G71" s="8"/>
      <c r="H71" s="8">
        <f t="shared" si="3"/>
        <v>6000</v>
      </c>
      <c r="J71" s="9"/>
    </row>
    <row r="72" spans="1:10" ht="16.5" customHeight="1">
      <c r="A72" s="29"/>
      <c r="B72" s="36"/>
      <c r="C72" s="36">
        <v>4750</v>
      </c>
      <c r="D72" s="37" t="s">
        <v>85</v>
      </c>
      <c r="E72" s="38">
        <f>F72+G72</f>
        <v>0</v>
      </c>
      <c r="F72" s="8"/>
      <c r="G72" s="8"/>
      <c r="H72" s="8">
        <f t="shared" si="3"/>
        <v>0</v>
      </c>
      <c r="J72" s="9"/>
    </row>
    <row r="73" spans="1:10" s="3" customFormat="1" ht="16.5" customHeight="1">
      <c r="A73" s="54"/>
      <c r="B73" s="54" t="s">
        <v>86</v>
      </c>
      <c r="C73" s="54"/>
      <c r="D73" s="55" t="s">
        <v>87</v>
      </c>
      <c r="E73" s="56">
        <f>E74+E75+E76+E77+E78</f>
        <v>91354</v>
      </c>
      <c r="F73" s="56">
        <f>F74+F75+F76+F77+F78</f>
        <v>0</v>
      </c>
      <c r="G73" s="56">
        <f>G74+G75+G76+G77+G78</f>
        <v>0</v>
      </c>
      <c r="H73" s="56">
        <f>H74+H75+H76+H77+H78</f>
        <v>91354</v>
      </c>
      <c r="J73" s="9"/>
    </row>
    <row r="74" spans="1:10" ht="16.5" customHeight="1">
      <c r="A74" s="29"/>
      <c r="B74" s="36"/>
      <c r="C74" s="36">
        <v>3030</v>
      </c>
      <c r="D74" s="37" t="s">
        <v>88</v>
      </c>
      <c r="E74" s="38">
        <v>66150</v>
      </c>
      <c r="F74" s="8"/>
      <c r="G74" s="8"/>
      <c r="H74" s="8">
        <f>E74+F74-G74</f>
        <v>66150</v>
      </c>
      <c r="J74" s="9"/>
    </row>
    <row r="75" spans="1:10" ht="16.5" customHeight="1">
      <c r="A75" s="29"/>
      <c r="B75" s="36"/>
      <c r="C75" s="36">
        <v>4210</v>
      </c>
      <c r="D75" s="37" t="s">
        <v>89</v>
      </c>
      <c r="E75" s="38">
        <v>6411</v>
      </c>
      <c r="F75" s="8"/>
      <c r="G75" s="8"/>
      <c r="H75" s="8">
        <f>E75+F75-G75</f>
        <v>6411</v>
      </c>
      <c r="J75" s="9"/>
    </row>
    <row r="76" spans="1:10" ht="16.5" customHeight="1">
      <c r="A76" s="29"/>
      <c r="B76" s="36"/>
      <c r="C76" s="36">
        <v>4300</v>
      </c>
      <c r="D76" s="37" t="s">
        <v>90</v>
      </c>
      <c r="E76" s="38">
        <v>17683</v>
      </c>
      <c r="F76" s="8"/>
      <c r="G76" s="8"/>
      <c r="H76" s="8">
        <f>E76+F76-G76</f>
        <v>17683</v>
      </c>
      <c r="J76" s="9"/>
    </row>
    <row r="77" spans="1:10" ht="16.5" customHeight="1">
      <c r="A77" s="29"/>
      <c r="B77" s="36"/>
      <c r="C77" s="36">
        <v>4410</v>
      </c>
      <c r="D77" s="37" t="s">
        <v>91</v>
      </c>
      <c r="E77" s="38">
        <v>1110</v>
      </c>
      <c r="F77" s="8"/>
      <c r="G77" s="8"/>
      <c r="H77" s="8">
        <f>E77+F77-G77</f>
        <v>1110</v>
      </c>
      <c r="J77" s="9"/>
    </row>
    <row r="78" spans="1:10" ht="16.5" customHeight="1">
      <c r="A78" s="29"/>
      <c r="B78" s="36"/>
      <c r="C78" s="36">
        <v>4610</v>
      </c>
      <c r="D78" s="37" t="s">
        <v>92</v>
      </c>
      <c r="E78" s="38">
        <f>F78+G78</f>
        <v>0</v>
      </c>
      <c r="F78" s="8"/>
      <c r="G78" s="8"/>
      <c r="H78" s="8">
        <f>E78+F78-G78</f>
        <v>0</v>
      </c>
      <c r="J78" s="9"/>
    </row>
    <row r="79" spans="1:10" s="3" customFormat="1" ht="16.5" customHeight="1">
      <c r="A79" s="59"/>
      <c r="B79" s="59">
        <v>75023</v>
      </c>
      <c r="C79" s="54"/>
      <c r="D79" s="55" t="s">
        <v>93</v>
      </c>
      <c r="E79" s="56">
        <v>3514524</v>
      </c>
      <c r="F79" s="56">
        <f>SUM(F80:F108)</f>
        <v>0</v>
      </c>
      <c r="G79" s="56">
        <f>SUM(G80:G108)</f>
        <v>0</v>
      </c>
      <c r="H79" s="56">
        <f>SUM(H80:H108)</f>
        <v>3514524</v>
      </c>
      <c r="J79" s="9"/>
    </row>
    <row r="80" spans="1:10" ht="16.5" customHeight="1">
      <c r="A80" s="60"/>
      <c r="B80" s="61"/>
      <c r="C80" s="36">
        <v>3030</v>
      </c>
      <c r="D80" s="37" t="s">
        <v>94</v>
      </c>
      <c r="E80" s="38">
        <v>0</v>
      </c>
      <c r="F80" s="8"/>
      <c r="G80" s="8"/>
      <c r="H80" s="8">
        <f aca="true" t="shared" si="4" ref="H80:H99">E80+F80-G80</f>
        <v>0</v>
      </c>
      <c r="J80" s="9"/>
    </row>
    <row r="81" spans="1:10" ht="16.5" customHeight="1">
      <c r="A81" s="61"/>
      <c r="B81" s="61"/>
      <c r="C81" s="36">
        <v>4010</v>
      </c>
      <c r="D81" s="37" t="s">
        <v>95</v>
      </c>
      <c r="E81" s="38">
        <v>1298562</v>
      </c>
      <c r="F81" s="8"/>
      <c r="G81" s="8"/>
      <c r="H81" s="8">
        <f t="shared" si="4"/>
        <v>1298562</v>
      </c>
      <c r="J81" s="9"/>
    </row>
    <row r="82" spans="1:10" ht="16.5" customHeight="1">
      <c r="A82" s="61"/>
      <c r="B82" s="61"/>
      <c r="C82" s="36">
        <v>4040</v>
      </c>
      <c r="D82" s="37" t="s">
        <v>96</v>
      </c>
      <c r="E82" s="38">
        <v>81782</v>
      </c>
      <c r="F82" s="8"/>
      <c r="G82" s="8"/>
      <c r="H82" s="8">
        <f t="shared" si="4"/>
        <v>81782</v>
      </c>
      <c r="J82" s="9"/>
    </row>
    <row r="83" spans="1:10" ht="16.5" customHeight="1">
      <c r="A83" s="61"/>
      <c r="B83" s="61"/>
      <c r="C83" s="36">
        <v>4110</v>
      </c>
      <c r="D83" s="37" t="s">
        <v>97</v>
      </c>
      <c r="E83" s="38">
        <v>208432</v>
      </c>
      <c r="F83" s="8"/>
      <c r="G83" s="8"/>
      <c r="H83" s="8">
        <f t="shared" si="4"/>
        <v>208432</v>
      </c>
      <c r="J83" s="9"/>
    </row>
    <row r="84" spans="1:10" ht="16.5" customHeight="1">
      <c r="A84" s="61"/>
      <c r="B84" s="61"/>
      <c r="C84" s="36">
        <v>4120</v>
      </c>
      <c r="D84" s="37" t="s">
        <v>98</v>
      </c>
      <c r="E84" s="38">
        <v>33819</v>
      </c>
      <c r="F84" s="8"/>
      <c r="G84" s="8"/>
      <c r="H84" s="8">
        <f t="shared" si="4"/>
        <v>33819</v>
      </c>
      <c r="J84" s="9"/>
    </row>
    <row r="85" spans="1:10" ht="16.5" customHeight="1">
      <c r="A85" s="61"/>
      <c r="B85" s="61"/>
      <c r="C85" s="36">
        <v>4140</v>
      </c>
      <c r="D85" s="37" t="s">
        <v>99</v>
      </c>
      <c r="E85" s="38">
        <v>7725</v>
      </c>
      <c r="F85" s="8"/>
      <c r="G85" s="8"/>
      <c r="H85" s="8">
        <f t="shared" si="4"/>
        <v>7725</v>
      </c>
      <c r="J85" s="9"/>
    </row>
    <row r="86" spans="1:10" ht="16.5" customHeight="1">
      <c r="A86" s="61"/>
      <c r="B86" s="61"/>
      <c r="C86" s="36">
        <v>4170</v>
      </c>
      <c r="D86" s="37" t="s">
        <v>100</v>
      </c>
      <c r="E86" s="38">
        <v>76720</v>
      </c>
      <c r="F86" s="8"/>
      <c r="G86" s="8"/>
      <c r="H86" s="8">
        <f t="shared" si="4"/>
        <v>76720</v>
      </c>
      <c r="J86" s="9"/>
    </row>
    <row r="87" spans="1:10" ht="16.5" customHeight="1">
      <c r="A87" s="61"/>
      <c r="B87" s="61"/>
      <c r="C87" s="36">
        <v>4210</v>
      </c>
      <c r="D87" s="37" t="s">
        <v>101</v>
      </c>
      <c r="E87" s="38">
        <v>112697</v>
      </c>
      <c r="F87" s="8"/>
      <c r="G87" s="8"/>
      <c r="H87" s="8">
        <f t="shared" si="4"/>
        <v>112697</v>
      </c>
      <c r="J87" s="9"/>
    </row>
    <row r="88" spans="1:10" ht="16.5" customHeight="1">
      <c r="A88" s="61"/>
      <c r="B88" s="61"/>
      <c r="C88" s="36">
        <v>4260</v>
      </c>
      <c r="D88" s="37" t="s">
        <v>102</v>
      </c>
      <c r="E88" s="38">
        <v>22781</v>
      </c>
      <c r="F88" s="8"/>
      <c r="G88" s="8"/>
      <c r="H88" s="8">
        <f t="shared" si="4"/>
        <v>22781</v>
      </c>
      <c r="J88" s="9"/>
    </row>
    <row r="89" spans="1:10" ht="16.5" customHeight="1">
      <c r="A89" s="61"/>
      <c r="B89" s="61"/>
      <c r="C89" s="36">
        <v>4270</v>
      </c>
      <c r="D89" s="37" t="s">
        <v>103</v>
      </c>
      <c r="E89" s="38">
        <v>24667</v>
      </c>
      <c r="F89" s="8"/>
      <c r="G89" s="8"/>
      <c r="H89" s="8">
        <f t="shared" si="4"/>
        <v>24667</v>
      </c>
      <c r="J89" s="9"/>
    </row>
    <row r="90" spans="1:10" ht="16.5" customHeight="1">
      <c r="A90" s="61"/>
      <c r="B90" s="61"/>
      <c r="C90" s="36">
        <v>4280</v>
      </c>
      <c r="D90" s="37" t="s">
        <v>104</v>
      </c>
      <c r="E90" s="38">
        <v>2060</v>
      </c>
      <c r="F90" s="8"/>
      <c r="G90" s="8"/>
      <c r="H90" s="8">
        <f t="shared" si="4"/>
        <v>2060</v>
      </c>
      <c r="J90" s="9"/>
    </row>
    <row r="91" spans="1:10" ht="16.5" customHeight="1">
      <c r="A91" s="61"/>
      <c r="B91" s="61"/>
      <c r="C91" s="36">
        <v>4300</v>
      </c>
      <c r="D91" s="37" t="s">
        <v>105</v>
      </c>
      <c r="E91" s="38">
        <v>128091</v>
      </c>
      <c r="F91" s="8"/>
      <c r="G91" s="8"/>
      <c r="H91" s="8">
        <f t="shared" si="4"/>
        <v>128091</v>
      </c>
      <c r="J91" s="9"/>
    </row>
    <row r="92" spans="1:10" ht="16.5" customHeight="1">
      <c r="A92" s="61"/>
      <c r="B92" s="61"/>
      <c r="C92" s="36">
        <v>4350</v>
      </c>
      <c r="D92" s="37" t="s">
        <v>106</v>
      </c>
      <c r="E92" s="38">
        <v>11000</v>
      </c>
      <c r="F92" s="8"/>
      <c r="G92" s="8"/>
      <c r="H92" s="8">
        <f t="shared" si="4"/>
        <v>11000</v>
      </c>
      <c r="J92" s="9"/>
    </row>
    <row r="93" spans="1:10" ht="16.5" customHeight="1">
      <c r="A93" s="61"/>
      <c r="B93" s="61"/>
      <c r="C93" s="36">
        <v>4360</v>
      </c>
      <c r="D93" s="37" t="s">
        <v>107</v>
      </c>
      <c r="E93" s="38">
        <v>4120</v>
      </c>
      <c r="F93" s="8"/>
      <c r="G93" s="8"/>
      <c r="H93" s="8">
        <f t="shared" si="4"/>
        <v>4120</v>
      </c>
      <c r="J93" s="9"/>
    </row>
    <row r="94" spans="1:10" ht="16.5" customHeight="1">
      <c r="A94" s="61"/>
      <c r="B94" s="61"/>
      <c r="C94" s="36">
        <v>4370</v>
      </c>
      <c r="D94" s="37" t="s">
        <v>108</v>
      </c>
      <c r="E94" s="38">
        <v>22660</v>
      </c>
      <c r="F94" s="8"/>
      <c r="G94" s="8"/>
      <c r="H94" s="8">
        <f t="shared" si="4"/>
        <v>22660</v>
      </c>
      <c r="J94" s="9"/>
    </row>
    <row r="95" spans="1:10" ht="16.5" customHeight="1">
      <c r="A95" s="61"/>
      <c r="B95" s="61"/>
      <c r="C95" s="36">
        <v>4380</v>
      </c>
      <c r="D95" s="37" t="s">
        <v>109</v>
      </c>
      <c r="E95" s="38">
        <v>515</v>
      </c>
      <c r="F95" s="8"/>
      <c r="G95" s="8"/>
      <c r="H95" s="8">
        <f t="shared" si="4"/>
        <v>515</v>
      </c>
      <c r="J95" s="9"/>
    </row>
    <row r="96" spans="1:10" ht="16.5" customHeight="1">
      <c r="A96" s="61"/>
      <c r="B96" s="61"/>
      <c r="C96" s="36">
        <v>4410</v>
      </c>
      <c r="D96" s="37" t="s">
        <v>110</v>
      </c>
      <c r="E96" s="38">
        <v>43981</v>
      </c>
      <c r="F96" s="8"/>
      <c r="G96" s="8"/>
      <c r="H96" s="8">
        <f t="shared" si="4"/>
        <v>43981</v>
      </c>
      <c r="J96" s="9"/>
    </row>
    <row r="97" spans="1:10" ht="16.5" customHeight="1">
      <c r="A97" s="61"/>
      <c r="B97" s="61"/>
      <c r="C97" s="36">
        <v>4420</v>
      </c>
      <c r="D97" s="37" t="s">
        <v>111</v>
      </c>
      <c r="E97" s="38">
        <v>2060</v>
      </c>
      <c r="F97" s="8"/>
      <c r="G97" s="8"/>
      <c r="H97" s="8">
        <f t="shared" si="4"/>
        <v>2060</v>
      </c>
      <c r="J97" s="9"/>
    </row>
    <row r="98" spans="1:10" ht="16.5" customHeight="1">
      <c r="A98" s="61"/>
      <c r="B98" s="61"/>
      <c r="C98" s="36">
        <v>4430</v>
      </c>
      <c r="D98" s="37" t="s">
        <v>112</v>
      </c>
      <c r="E98" s="38">
        <v>7107</v>
      </c>
      <c r="F98" s="8"/>
      <c r="G98" s="8"/>
      <c r="H98" s="8">
        <f t="shared" si="4"/>
        <v>7107</v>
      </c>
      <c r="J98" s="9"/>
    </row>
    <row r="99" spans="1:10" ht="16.5" customHeight="1">
      <c r="A99" s="61"/>
      <c r="B99" s="61"/>
      <c r="C99" s="36">
        <v>4440</v>
      </c>
      <c r="D99" s="37" t="s">
        <v>113</v>
      </c>
      <c r="E99" s="38">
        <v>46244</v>
      </c>
      <c r="F99" s="8"/>
      <c r="G99" s="8"/>
      <c r="H99" s="8">
        <f t="shared" si="4"/>
        <v>46244</v>
      </c>
      <c r="J99" s="9"/>
    </row>
    <row r="100" spans="1:10" ht="12.75" customHeight="1" hidden="1">
      <c r="A100" s="61"/>
      <c r="B100" s="61"/>
      <c r="C100" s="36"/>
      <c r="D100" s="37"/>
      <c r="E100" s="38"/>
      <c r="F100" s="8"/>
      <c r="G100" s="8"/>
      <c r="H100" s="8"/>
      <c r="J100" s="9"/>
    </row>
    <row r="101" spans="1:10" ht="16.5" customHeight="1">
      <c r="A101" s="61"/>
      <c r="B101" s="61"/>
      <c r="C101" s="36">
        <v>4610</v>
      </c>
      <c r="D101" s="37" t="s">
        <v>114</v>
      </c>
      <c r="E101" s="38">
        <v>515</v>
      </c>
      <c r="F101" s="8"/>
      <c r="G101" s="8"/>
      <c r="H101" s="8">
        <f aca="true" t="shared" si="5" ref="H101:H108">E101+F101-G101</f>
        <v>515</v>
      </c>
      <c r="J101" s="9"/>
    </row>
    <row r="102" spans="1:10" ht="16.5" customHeight="1">
      <c r="A102" s="61"/>
      <c r="B102" s="61"/>
      <c r="C102" s="36">
        <v>4700</v>
      </c>
      <c r="D102" s="37" t="s">
        <v>115</v>
      </c>
      <c r="E102" s="38">
        <v>6180</v>
      </c>
      <c r="F102" s="8"/>
      <c r="G102" s="8"/>
      <c r="H102" s="8">
        <f t="shared" si="5"/>
        <v>6180</v>
      </c>
      <c r="J102" s="9"/>
    </row>
    <row r="103" spans="1:10" ht="25.5" customHeight="1">
      <c r="A103" s="61"/>
      <c r="B103" s="61"/>
      <c r="C103" s="36">
        <v>4740</v>
      </c>
      <c r="D103" s="37" t="s">
        <v>283</v>
      </c>
      <c r="E103" s="38">
        <v>5150</v>
      </c>
      <c r="F103" s="8"/>
      <c r="G103" s="8"/>
      <c r="H103" s="8">
        <f t="shared" si="5"/>
        <v>5150</v>
      </c>
      <c r="J103" s="9"/>
    </row>
    <row r="104" spans="1:10" ht="16.5" customHeight="1">
      <c r="A104" s="61"/>
      <c r="B104" s="61"/>
      <c r="C104" s="36">
        <v>4750</v>
      </c>
      <c r="D104" s="37" t="s">
        <v>116</v>
      </c>
      <c r="E104" s="38">
        <v>10197</v>
      </c>
      <c r="F104" s="8"/>
      <c r="G104" s="8"/>
      <c r="H104" s="8">
        <f t="shared" si="5"/>
        <v>10197</v>
      </c>
      <c r="J104" s="9"/>
    </row>
    <row r="105" spans="1:10" ht="16.5" customHeight="1">
      <c r="A105" s="61"/>
      <c r="B105" s="61"/>
      <c r="C105" s="36">
        <v>6050</v>
      </c>
      <c r="D105" s="37" t="s">
        <v>117</v>
      </c>
      <c r="E105" s="38">
        <v>696716</v>
      </c>
      <c r="F105" s="8"/>
      <c r="G105" s="8"/>
      <c r="H105" s="8">
        <f t="shared" si="5"/>
        <v>696716</v>
      </c>
      <c r="J105" s="9"/>
    </row>
    <row r="106" spans="1:10" ht="16.5" customHeight="1">
      <c r="A106" s="61"/>
      <c r="B106" s="61"/>
      <c r="C106" s="36">
        <v>6058</v>
      </c>
      <c r="D106" s="37" t="s">
        <v>118</v>
      </c>
      <c r="E106" s="38">
        <v>403120</v>
      </c>
      <c r="F106" s="8"/>
      <c r="G106" s="8"/>
      <c r="H106" s="8">
        <f t="shared" si="5"/>
        <v>403120</v>
      </c>
      <c r="J106" s="9"/>
    </row>
    <row r="107" spans="1:10" ht="16.5" customHeight="1">
      <c r="A107" s="61"/>
      <c r="B107" s="61"/>
      <c r="C107" s="36">
        <v>6059</v>
      </c>
      <c r="D107" s="37" t="s">
        <v>119</v>
      </c>
      <c r="E107" s="38">
        <v>252623</v>
      </c>
      <c r="F107" s="8"/>
      <c r="G107" s="8"/>
      <c r="H107" s="8">
        <f t="shared" si="5"/>
        <v>252623</v>
      </c>
      <c r="J107" s="9"/>
    </row>
    <row r="108" spans="1:10" ht="16.5" customHeight="1">
      <c r="A108" s="61"/>
      <c r="B108" s="61"/>
      <c r="C108" s="36">
        <v>6060</v>
      </c>
      <c r="D108" s="37" t="s">
        <v>120</v>
      </c>
      <c r="E108" s="38">
        <v>5000</v>
      </c>
      <c r="F108" s="8"/>
      <c r="G108" s="8"/>
      <c r="H108" s="8">
        <f t="shared" si="5"/>
        <v>5000</v>
      </c>
      <c r="J108" s="9"/>
    </row>
    <row r="109" spans="1:10" ht="12.75" customHeight="1" hidden="1">
      <c r="A109" s="61"/>
      <c r="B109" s="61"/>
      <c r="C109" s="36"/>
      <c r="D109" s="37"/>
      <c r="E109" s="38"/>
      <c r="F109" s="8"/>
      <c r="G109" s="8"/>
      <c r="H109" s="8"/>
      <c r="J109" s="9"/>
    </row>
    <row r="110" spans="1:10" s="3" customFormat="1" ht="16.5" customHeight="1">
      <c r="A110" s="59"/>
      <c r="B110" s="59">
        <v>75095</v>
      </c>
      <c r="C110" s="54"/>
      <c r="D110" s="55" t="s">
        <v>121</v>
      </c>
      <c r="E110" s="56">
        <v>317989</v>
      </c>
      <c r="F110" s="56"/>
      <c r="G110" s="56"/>
      <c r="H110" s="56">
        <f>SUM(H111:H116)</f>
        <v>317989</v>
      </c>
      <c r="J110" s="9"/>
    </row>
    <row r="111" spans="1:10" s="3" customFormat="1" ht="16.5" customHeight="1">
      <c r="A111" s="59"/>
      <c r="B111" s="59"/>
      <c r="C111" s="54" t="s">
        <v>21</v>
      </c>
      <c r="D111" s="37" t="s">
        <v>25</v>
      </c>
      <c r="E111" s="34">
        <v>26480</v>
      </c>
      <c r="F111" s="34"/>
      <c r="G111" s="34"/>
      <c r="H111" s="34">
        <f aca="true" t="shared" si="6" ref="H111:H116">E111+F111-G111</f>
        <v>26480</v>
      </c>
      <c r="J111" s="9"/>
    </row>
    <row r="112" spans="1:10" ht="16.5" customHeight="1">
      <c r="A112" s="60"/>
      <c r="B112" s="60"/>
      <c r="C112" s="32">
        <v>4170</v>
      </c>
      <c r="D112" s="41" t="s">
        <v>122</v>
      </c>
      <c r="E112" s="34">
        <v>8240</v>
      </c>
      <c r="F112" s="8"/>
      <c r="G112" s="8"/>
      <c r="H112" s="8">
        <f t="shared" si="6"/>
        <v>8240</v>
      </c>
      <c r="J112" s="9"/>
    </row>
    <row r="113" spans="1:10" ht="16.5" customHeight="1">
      <c r="A113" s="60"/>
      <c r="B113" s="60"/>
      <c r="C113" s="36">
        <v>4210</v>
      </c>
      <c r="D113" s="37" t="s">
        <v>123</v>
      </c>
      <c r="E113" s="38">
        <v>13390</v>
      </c>
      <c r="F113" s="8"/>
      <c r="G113" s="8"/>
      <c r="H113" s="8">
        <f t="shared" si="6"/>
        <v>13390</v>
      </c>
      <c r="J113" s="9"/>
    </row>
    <row r="114" spans="1:10" ht="16.5" customHeight="1">
      <c r="A114" s="61"/>
      <c r="B114" s="61"/>
      <c r="C114" s="36">
        <v>4300</v>
      </c>
      <c r="D114" s="37" t="s">
        <v>124</v>
      </c>
      <c r="E114" s="38">
        <v>250000</v>
      </c>
      <c r="F114" s="8"/>
      <c r="G114" s="8"/>
      <c r="H114" s="8">
        <f t="shared" si="6"/>
        <v>250000</v>
      </c>
      <c r="J114" s="9"/>
    </row>
    <row r="115" spans="1:10" ht="16.5" customHeight="1">
      <c r="A115" s="61"/>
      <c r="B115" s="61"/>
      <c r="C115" s="36">
        <v>4390</v>
      </c>
      <c r="D115" s="37" t="s">
        <v>125</v>
      </c>
      <c r="E115" s="38">
        <v>9270</v>
      </c>
      <c r="F115" s="8"/>
      <c r="G115" s="8"/>
      <c r="H115" s="8">
        <f t="shared" si="6"/>
        <v>9270</v>
      </c>
      <c r="J115" s="9"/>
    </row>
    <row r="116" spans="1:10" ht="16.5" customHeight="1">
      <c r="A116" s="61"/>
      <c r="B116" s="61"/>
      <c r="C116" s="36">
        <v>4430</v>
      </c>
      <c r="D116" s="37" t="s">
        <v>126</v>
      </c>
      <c r="E116" s="38">
        <v>10609</v>
      </c>
      <c r="F116" s="8"/>
      <c r="G116" s="8"/>
      <c r="H116" s="8">
        <f t="shared" si="6"/>
        <v>10609</v>
      </c>
      <c r="J116" s="9"/>
    </row>
    <row r="117" spans="1:10" s="3" customFormat="1" ht="27" customHeight="1">
      <c r="A117" s="62">
        <v>751</v>
      </c>
      <c r="B117" s="62"/>
      <c r="C117" s="51"/>
      <c r="D117" s="52" t="s">
        <v>127</v>
      </c>
      <c r="E117" s="53">
        <f>E118+E122</f>
        <v>1549</v>
      </c>
      <c r="F117" s="53">
        <f>F118+F122</f>
        <v>0</v>
      </c>
      <c r="G117" s="53">
        <f>G118+G122</f>
        <v>0</v>
      </c>
      <c r="H117" s="53">
        <f>H118+H122</f>
        <v>1549</v>
      </c>
      <c r="J117" s="9"/>
    </row>
    <row r="118" spans="1:10" s="3" customFormat="1" ht="21.75" customHeight="1">
      <c r="A118" s="59"/>
      <c r="B118" s="59">
        <v>75101</v>
      </c>
      <c r="C118" s="54"/>
      <c r="D118" s="55" t="s">
        <v>128</v>
      </c>
      <c r="E118" s="56">
        <f>E119+E120+E121</f>
        <v>1549</v>
      </c>
      <c r="F118" s="56">
        <f>F119+F120+F121</f>
        <v>0</v>
      </c>
      <c r="G118" s="56">
        <f>G119+G120+G121</f>
        <v>0</v>
      </c>
      <c r="H118" s="56">
        <f>H119+H120+H121</f>
        <v>1549</v>
      </c>
      <c r="J118" s="9"/>
    </row>
    <row r="119" spans="1:10" ht="16.5" customHeight="1">
      <c r="A119" s="61"/>
      <c r="B119" s="61"/>
      <c r="C119" s="36">
        <v>4010</v>
      </c>
      <c r="D119" s="37" t="s">
        <v>129</v>
      </c>
      <c r="E119" s="38">
        <v>1318</v>
      </c>
      <c r="F119" s="34"/>
      <c r="G119" s="8"/>
      <c r="H119" s="8">
        <f>E119+F119-G119</f>
        <v>1318</v>
      </c>
      <c r="J119" s="9"/>
    </row>
    <row r="120" spans="1:10" ht="16.5" customHeight="1">
      <c r="A120" s="61"/>
      <c r="B120" s="61"/>
      <c r="C120" s="36">
        <v>4110</v>
      </c>
      <c r="D120" s="37" t="s">
        <v>130</v>
      </c>
      <c r="E120" s="38">
        <v>199</v>
      </c>
      <c r="F120" s="34"/>
      <c r="G120" s="8"/>
      <c r="H120" s="8">
        <f>E120+F120-G120</f>
        <v>199</v>
      </c>
      <c r="J120" s="9"/>
    </row>
    <row r="121" spans="1:10" ht="16.5" customHeight="1">
      <c r="A121" s="61"/>
      <c r="B121" s="61"/>
      <c r="C121" s="36">
        <v>4120</v>
      </c>
      <c r="D121" s="37" t="s">
        <v>131</v>
      </c>
      <c r="E121" s="38">
        <v>32</v>
      </c>
      <c r="F121" s="34"/>
      <c r="G121" s="8"/>
      <c r="H121" s="8">
        <f>E121+F121-G121</f>
        <v>32</v>
      </c>
      <c r="J121" s="9"/>
    </row>
    <row r="122" spans="1:10" ht="12.75" hidden="1">
      <c r="A122" s="61"/>
      <c r="B122" s="59"/>
      <c r="C122" s="54"/>
      <c r="D122" s="55"/>
      <c r="E122" s="63"/>
      <c r="F122" s="8"/>
      <c r="G122" s="8"/>
      <c r="H122" s="8"/>
      <c r="J122" s="9"/>
    </row>
    <row r="123" spans="1:10" ht="12.75" hidden="1">
      <c r="A123" s="61"/>
      <c r="B123" s="61"/>
      <c r="C123" s="36"/>
      <c r="D123" s="37"/>
      <c r="E123" s="38"/>
      <c r="F123" s="8"/>
      <c r="G123" s="8"/>
      <c r="H123" s="8"/>
      <c r="J123" s="9"/>
    </row>
    <row r="124" spans="1:10" ht="12.75" hidden="1">
      <c r="A124" s="61"/>
      <c r="B124" s="61"/>
      <c r="C124" s="36"/>
      <c r="D124" s="37"/>
      <c r="E124" s="38"/>
      <c r="F124" s="8"/>
      <c r="G124" s="8"/>
      <c r="H124" s="8"/>
      <c r="J124" s="9"/>
    </row>
    <row r="125" spans="1:10" ht="12.75" hidden="1">
      <c r="A125" s="61"/>
      <c r="B125" s="61"/>
      <c r="C125" s="36"/>
      <c r="D125" s="37"/>
      <c r="E125" s="38"/>
      <c r="F125" s="8"/>
      <c r="G125" s="8"/>
      <c r="H125" s="8"/>
      <c r="J125" s="9"/>
    </row>
    <row r="126" spans="1:10" ht="12.75" hidden="1">
      <c r="A126" s="61"/>
      <c r="B126" s="61"/>
      <c r="C126" s="36"/>
      <c r="D126" s="37"/>
      <c r="E126" s="38"/>
      <c r="F126" s="8"/>
      <c r="G126" s="8"/>
      <c r="H126" s="8"/>
      <c r="J126" s="9"/>
    </row>
    <row r="127" spans="1:10" ht="12.75" hidden="1">
      <c r="A127" s="61"/>
      <c r="B127" s="61"/>
      <c r="C127" s="36"/>
      <c r="D127" s="37"/>
      <c r="E127" s="38"/>
      <c r="F127" s="8"/>
      <c r="G127" s="8"/>
      <c r="H127" s="8"/>
      <c r="J127" s="9"/>
    </row>
    <row r="128" spans="1:10" ht="12.75" hidden="1">
      <c r="A128" s="61"/>
      <c r="B128" s="61"/>
      <c r="C128" s="36"/>
      <c r="D128" s="37"/>
      <c r="E128" s="38"/>
      <c r="F128" s="8"/>
      <c r="G128" s="8"/>
      <c r="H128" s="8"/>
      <c r="J128" s="9"/>
    </row>
    <row r="129" spans="1:10" ht="12.75" hidden="1">
      <c r="A129" s="61"/>
      <c r="B129" s="61"/>
      <c r="C129" s="36"/>
      <c r="D129" s="37"/>
      <c r="E129" s="38"/>
      <c r="F129" s="8"/>
      <c r="G129" s="8"/>
      <c r="H129" s="8"/>
      <c r="J129" s="9"/>
    </row>
    <row r="130" spans="1:10" ht="12.75" hidden="1">
      <c r="A130" s="61"/>
      <c r="B130" s="61"/>
      <c r="C130" s="36"/>
      <c r="D130" s="37"/>
      <c r="E130" s="38"/>
      <c r="F130" s="8"/>
      <c r="G130" s="8"/>
      <c r="H130" s="8"/>
      <c r="J130" s="9"/>
    </row>
    <row r="131" spans="1:10" ht="12.75" hidden="1">
      <c r="A131" s="61"/>
      <c r="B131" s="61"/>
      <c r="C131" s="36"/>
      <c r="D131" s="37"/>
      <c r="E131" s="38"/>
      <c r="F131" s="8"/>
      <c r="G131" s="8"/>
      <c r="H131" s="8"/>
      <c r="J131" s="9"/>
    </row>
    <row r="132" spans="1:10" s="3" customFormat="1" ht="16.5" customHeight="1">
      <c r="A132" s="62">
        <v>754</v>
      </c>
      <c r="B132" s="62"/>
      <c r="C132" s="51"/>
      <c r="D132" s="52" t="s">
        <v>132</v>
      </c>
      <c r="E132" s="53">
        <f>E135+E154+E133</f>
        <v>1586785</v>
      </c>
      <c r="F132" s="53">
        <f>F135+F154+F133</f>
        <v>0</v>
      </c>
      <c r="G132" s="53">
        <f>G135+G154+G133</f>
        <v>0</v>
      </c>
      <c r="H132" s="53">
        <f>H135+H154+H133</f>
        <v>1586785</v>
      </c>
      <c r="J132" s="9"/>
    </row>
    <row r="133" spans="1:10" s="3" customFormat="1" ht="16.5" customHeight="1">
      <c r="A133" s="64"/>
      <c r="B133" s="64">
        <v>75411</v>
      </c>
      <c r="C133" s="65"/>
      <c r="D133" s="66" t="s">
        <v>133</v>
      </c>
      <c r="E133" s="67">
        <f>E134</f>
        <v>0</v>
      </c>
      <c r="F133" s="67">
        <f>F134</f>
        <v>0</v>
      </c>
      <c r="G133" s="67">
        <f>G134</f>
        <v>0</v>
      </c>
      <c r="H133" s="67">
        <f>H134</f>
        <v>0</v>
      </c>
      <c r="J133" s="9"/>
    </row>
    <row r="134" spans="1:10" ht="42" customHeight="1">
      <c r="A134" s="68"/>
      <c r="B134" s="69"/>
      <c r="C134" s="70">
        <v>6220</v>
      </c>
      <c r="D134" s="71" t="s">
        <v>134</v>
      </c>
      <c r="E134" s="72">
        <f>F134+G134</f>
        <v>0</v>
      </c>
      <c r="F134" s="8"/>
      <c r="G134" s="8"/>
      <c r="H134" s="8">
        <f>E134+F134-G134</f>
        <v>0</v>
      </c>
      <c r="J134" s="9"/>
    </row>
    <row r="135" spans="1:10" s="3" customFormat="1" ht="16.5" customHeight="1">
      <c r="A135" s="59"/>
      <c r="B135" s="59">
        <v>75412</v>
      </c>
      <c r="C135" s="54"/>
      <c r="D135" s="55" t="s">
        <v>135</v>
      </c>
      <c r="E135" s="56">
        <f>SUM(E137:E153)</f>
        <v>1586785</v>
      </c>
      <c r="F135" s="56">
        <f>SUM(F137:F153)</f>
        <v>0</v>
      </c>
      <c r="G135" s="56">
        <f>SUM(G137:G153)</f>
        <v>0</v>
      </c>
      <c r="H135" s="56">
        <f>SUM(H137:H153)</f>
        <v>1586785</v>
      </c>
      <c r="J135" s="9"/>
    </row>
    <row r="136" spans="1:10" ht="12.75" customHeight="1" hidden="1">
      <c r="A136" s="60"/>
      <c r="B136" s="60"/>
      <c r="C136" s="36"/>
      <c r="D136" s="37"/>
      <c r="E136" s="38"/>
      <c r="F136" s="8"/>
      <c r="G136" s="8"/>
      <c r="H136" s="8"/>
      <c r="J136" s="9"/>
    </row>
    <row r="137" spans="1:10" ht="16.5" customHeight="1">
      <c r="A137" s="61"/>
      <c r="B137" s="61"/>
      <c r="C137" s="36">
        <v>4110</v>
      </c>
      <c r="D137" s="37" t="s">
        <v>136</v>
      </c>
      <c r="E137" s="38">
        <v>5044</v>
      </c>
      <c r="F137" s="8"/>
      <c r="G137" s="8"/>
      <c r="H137" s="8">
        <f aca="true" t="shared" si="7" ref="H137:H147">E137+F137-G137</f>
        <v>5044</v>
      </c>
      <c r="J137" s="9"/>
    </row>
    <row r="138" spans="1:10" ht="16.5" customHeight="1">
      <c r="A138" s="61"/>
      <c r="B138" s="61"/>
      <c r="C138" s="36">
        <v>4120</v>
      </c>
      <c r="D138" s="37" t="s">
        <v>137</v>
      </c>
      <c r="E138" s="38">
        <v>886</v>
      </c>
      <c r="F138" s="8"/>
      <c r="G138" s="8"/>
      <c r="H138" s="8">
        <f t="shared" si="7"/>
        <v>886</v>
      </c>
      <c r="J138" s="9"/>
    </row>
    <row r="139" spans="1:10" ht="16.5" customHeight="1">
      <c r="A139" s="61"/>
      <c r="B139" s="61"/>
      <c r="C139" s="36">
        <v>4170</v>
      </c>
      <c r="D139" s="37" t="s">
        <v>138</v>
      </c>
      <c r="E139" s="38">
        <v>49361</v>
      </c>
      <c r="F139" s="8"/>
      <c r="G139" s="8"/>
      <c r="H139" s="8">
        <f t="shared" si="7"/>
        <v>49361</v>
      </c>
      <c r="J139" s="9"/>
    </row>
    <row r="140" spans="1:10" ht="16.5" customHeight="1">
      <c r="A140" s="61"/>
      <c r="B140" s="61"/>
      <c r="C140" s="36">
        <v>4210</v>
      </c>
      <c r="D140" s="37" t="s">
        <v>139</v>
      </c>
      <c r="E140" s="38">
        <v>79310</v>
      </c>
      <c r="F140" s="8"/>
      <c r="G140" s="8"/>
      <c r="H140" s="8">
        <f t="shared" si="7"/>
        <v>79310</v>
      </c>
      <c r="J140" s="9"/>
    </row>
    <row r="141" spans="1:10" ht="16.5" customHeight="1">
      <c r="A141" s="61"/>
      <c r="B141" s="61"/>
      <c r="C141" s="36">
        <v>4260</v>
      </c>
      <c r="D141" s="37" t="s">
        <v>140</v>
      </c>
      <c r="E141" s="38">
        <v>27295</v>
      </c>
      <c r="F141" s="8"/>
      <c r="G141" s="8"/>
      <c r="H141" s="8">
        <f t="shared" si="7"/>
        <v>27295</v>
      </c>
      <c r="J141" s="9"/>
    </row>
    <row r="142" spans="1:10" ht="16.5" customHeight="1">
      <c r="A142" s="61"/>
      <c r="B142" s="61"/>
      <c r="C142" s="36">
        <v>4270</v>
      </c>
      <c r="D142" s="37" t="s">
        <v>141</v>
      </c>
      <c r="E142" s="38">
        <v>20291</v>
      </c>
      <c r="F142" s="8"/>
      <c r="G142" s="8"/>
      <c r="H142" s="8">
        <f t="shared" si="7"/>
        <v>20291</v>
      </c>
      <c r="J142" s="9"/>
    </row>
    <row r="143" spans="1:10" ht="16.5" customHeight="1">
      <c r="A143" s="61"/>
      <c r="B143" s="61"/>
      <c r="C143" s="36">
        <v>4280</v>
      </c>
      <c r="D143" s="37" t="s">
        <v>142</v>
      </c>
      <c r="E143" s="38">
        <v>3166</v>
      </c>
      <c r="F143" s="8"/>
      <c r="G143" s="8"/>
      <c r="H143" s="8">
        <f t="shared" si="7"/>
        <v>3166</v>
      </c>
      <c r="J143" s="9"/>
    </row>
    <row r="144" spans="1:10" ht="16.5" customHeight="1">
      <c r="A144" s="61"/>
      <c r="B144" s="61"/>
      <c r="C144" s="36">
        <v>4300</v>
      </c>
      <c r="D144" s="37" t="s">
        <v>143</v>
      </c>
      <c r="E144" s="38">
        <v>15020</v>
      </c>
      <c r="F144" s="8"/>
      <c r="G144" s="8"/>
      <c r="H144" s="8">
        <f t="shared" si="7"/>
        <v>15020</v>
      </c>
      <c r="J144" s="9"/>
    </row>
    <row r="145" spans="1:10" ht="16.5" customHeight="1">
      <c r="A145" s="61"/>
      <c r="B145" s="61"/>
      <c r="C145" s="36">
        <v>4370</v>
      </c>
      <c r="D145" s="37" t="s">
        <v>144</v>
      </c>
      <c r="E145" s="38">
        <v>3090</v>
      </c>
      <c r="F145" s="8"/>
      <c r="G145" s="8"/>
      <c r="H145" s="8">
        <f t="shared" si="7"/>
        <v>3090</v>
      </c>
      <c r="J145" s="9"/>
    </row>
    <row r="146" spans="1:10" ht="16.5" customHeight="1">
      <c r="A146" s="61"/>
      <c r="B146" s="61"/>
      <c r="C146" s="36">
        <v>4410</v>
      </c>
      <c r="D146" s="37" t="s">
        <v>145</v>
      </c>
      <c r="E146" s="38">
        <v>1288</v>
      </c>
      <c r="F146" s="8"/>
      <c r="G146" s="8"/>
      <c r="H146" s="8">
        <f t="shared" si="7"/>
        <v>1288</v>
      </c>
      <c r="J146" s="9"/>
    </row>
    <row r="147" spans="1:10" ht="16.5" customHeight="1">
      <c r="A147" s="61"/>
      <c r="B147" s="61"/>
      <c r="C147" s="36">
        <v>4430</v>
      </c>
      <c r="D147" s="37" t="s">
        <v>146</v>
      </c>
      <c r="E147" s="38">
        <v>20000</v>
      </c>
      <c r="F147" s="8"/>
      <c r="G147" s="8"/>
      <c r="H147" s="8">
        <f t="shared" si="7"/>
        <v>20000</v>
      </c>
      <c r="J147" s="9"/>
    </row>
    <row r="148" spans="1:10" ht="12.75" customHeight="1" hidden="1">
      <c r="A148" s="61"/>
      <c r="B148" s="61"/>
      <c r="C148" s="36"/>
      <c r="D148" s="37"/>
      <c r="E148" s="38"/>
      <c r="F148" s="8"/>
      <c r="G148" s="8"/>
      <c r="H148" s="8"/>
      <c r="J148" s="9"/>
    </row>
    <row r="149" spans="1:10" ht="16.5" customHeight="1">
      <c r="A149" s="61"/>
      <c r="B149" s="61"/>
      <c r="C149" s="36">
        <v>6050</v>
      </c>
      <c r="D149" s="37" t="s">
        <v>147</v>
      </c>
      <c r="E149" s="38">
        <v>56634</v>
      </c>
      <c r="F149" s="8"/>
      <c r="G149" s="8"/>
      <c r="H149" s="8">
        <f>E149+F149-G149</f>
        <v>56634</v>
      </c>
      <c r="J149" s="9"/>
    </row>
    <row r="150" spans="1:10" ht="12.75" customHeight="1" hidden="1">
      <c r="A150" s="61"/>
      <c r="B150" s="61"/>
      <c r="C150" s="36"/>
      <c r="D150" s="37"/>
      <c r="E150" s="38">
        <f>F150+G150</f>
        <v>0</v>
      </c>
      <c r="F150" s="8"/>
      <c r="G150" s="8"/>
      <c r="H150" s="8"/>
      <c r="J150" s="9"/>
    </row>
    <row r="151" spans="1:10" ht="12.75" customHeight="1" hidden="1">
      <c r="A151" s="61"/>
      <c r="B151" s="61"/>
      <c r="C151" s="36"/>
      <c r="D151" s="37"/>
      <c r="E151" s="38">
        <f>F151+G151</f>
        <v>0</v>
      </c>
      <c r="F151" s="8"/>
      <c r="G151" s="8"/>
      <c r="H151" s="8"/>
      <c r="J151" s="9"/>
    </row>
    <row r="152" spans="1:10" ht="16.5" customHeight="1">
      <c r="A152" s="61"/>
      <c r="B152" s="61"/>
      <c r="C152" s="36">
        <v>6058</v>
      </c>
      <c r="D152" s="37" t="s">
        <v>148</v>
      </c>
      <c r="E152" s="38">
        <v>1044320</v>
      </c>
      <c r="F152" s="8"/>
      <c r="G152" s="8"/>
      <c r="H152" s="8">
        <f>E152+F152-G152</f>
        <v>1044320</v>
      </c>
      <c r="J152" s="9"/>
    </row>
    <row r="153" spans="1:10" ht="16.5" customHeight="1">
      <c r="A153" s="61"/>
      <c r="B153" s="61"/>
      <c r="C153" s="36">
        <v>6059</v>
      </c>
      <c r="D153" s="37" t="s">
        <v>149</v>
      </c>
      <c r="E153" s="38">
        <v>261080</v>
      </c>
      <c r="F153" s="8"/>
      <c r="G153" s="8"/>
      <c r="H153" s="8">
        <f>E153+F153-G153</f>
        <v>261080</v>
      </c>
      <c r="J153" s="9"/>
    </row>
    <row r="154" spans="1:10" s="3" customFormat="1" ht="16.5" customHeight="1">
      <c r="A154" s="59"/>
      <c r="B154" s="59">
        <v>75414</v>
      </c>
      <c r="C154" s="54"/>
      <c r="D154" s="55" t="s">
        <v>150</v>
      </c>
      <c r="E154" s="56">
        <f>SUM(E155:E158)</f>
        <v>0</v>
      </c>
      <c r="F154" s="56">
        <f>SUM(F155:F158)</f>
        <v>0</v>
      </c>
      <c r="G154" s="56">
        <f>SUM(G155:G158)</f>
        <v>0</v>
      </c>
      <c r="H154" s="56">
        <f>SUM(H155:H158)</f>
        <v>0</v>
      </c>
      <c r="J154" s="9"/>
    </row>
    <row r="155" spans="1:10" ht="16.5" customHeight="1">
      <c r="A155" s="61"/>
      <c r="B155" s="61"/>
      <c r="C155" s="36">
        <v>4210</v>
      </c>
      <c r="D155" s="37" t="s">
        <v>151</v>
      </c>
      <c r="E155" s="38"/>
      <c r="F155" s="8"/>
      <c r="G155" s="8"/>
      <c r="H155" s="8">
        <f>E155+F155-G155</f>
        <v>0</v>
      </c>
      <c r="J155" s="9"/>
    </row>
    <row r="156" spans="1:10" ht="12.75" customHeight="1" hidden="1">
      <c r="A156" s="61"/>
      <c r="B156" s="61"/>
      <c r="C156" s="36"/>
      <c r="D156" s="37"/>
      <c r="E156" s="38"/>
      <c r="F156" s="8"/>
      <c r="G156" s="8"/>
      <c r="H156" s="8"/>
      <c r="J156" s="9"/>
    </row>
    <row r="157" spans="1:10" ht="23.25" customHeight="1">
      <c r="A157" s="61"/>
      <c r="B157" s="61"/>
      <c r="C157" s="36">
        <v>4740</v>
      </c>
      <c r="D157" s="37" t="s">
        <v>152</v>
      </c>
      <c r="E157" s="38"/>
      <c r="F157" s="8"/>
      <c r="G157" s="8"/>
      <c r="H157" s="8">
        <f>E157+F157-G157</f>
        <v>0</v>
      </c>
      <c r="J157" s="9"/>
    </row>
    <row r="158" spans="1:10" ht="16.5" customHeight="1">
      <c r="A158" s="61"/>
      <c r="B158" s="61"/>
      <c r="C158" s="36">
        <v>4750</v>
      </c>
      <c r="D158" s="37" t="s">
        <v>153</v>
      </c>
      <c r="E158" s="38"/>
      <c r="F158" s="8"/>
      <c r="G158" s="8"/>
      <c r="H158" s="8">
        <f>E158+F158-G158</f>
        <v>0</v>
      </c>
      <c r="J158" s="9"/>
    </row>
    <row r="159" spans="1:10" ht="16.5" customHeight="1" hidden="1">
      <c r="A159" s="61"/>
      <c r="B159" s="61"/>
      <c r="C159" s="36"/>
      <c r="D159" s="37"/>
      <c r="E159" s="38"/>
      <c r="F159" s="8"/>
      <c r="G159" s="8"/>
      <c r="H159" s="8"/>
      <c r="J159" s="9"/>
    </row>
    <row r="160" spans="1:10" s="3" customFormat="1" ht="16.5" customHeight="1" hidden="1">
      <c r="A160" s="59"/>
      <c r="B160" s="59"/>
      <c r="C160" s="54"/>
      <c r="D160" s="55"/>
      <c r="E160" s="56"/>
      <c r="F160" s="56"/>
      <c r="G160" s="56"/>
      <c r="H160" s="56"/>
      <c r="J160" s="9"/>
    </row>
    <row r="161" spans="1:10" ht="16.5" customHeight="1" hidden="1">
      <c r="A161" s="61"/>
      <c r="B161" s="61"/>
      <c r="C161" s="36"/>
      <c r="D161" s="37"/>
      <c r="E161" s="38"/>
      <c r="F161" s="8"/>
      <c r="G161" s="8"/>
      <c r="H161" s="8"/>
      <c r="J161" s="9"/>
    </row>
    <row r="162" spans="1:10" s="3" customFormat="1" ht="54.75" customHeight="1">
      <c r="A162" s="62">
        <v>756</v>
      </c>
      <c r="B162" s="62"/>
      <c r="C162" s="51"/>
      <c r="D162" s="52" t="s">
        <v>154</v>
      </c>
      <c r="E162" s="53">
        <f>E163+E165</f>
        <v>90800</v>
      </c>
      <c r="F162" s="53">
        <f>F163+F165</f>
        <v>0</v>
      </c>
      <c r="G162" s="53">
        <f>G163+G165</f>
        <v>0</v>
      </c>
      <c r="H162" s="53">
        <f>H163+H165</f>
        <v>90800</v>
      </c>
      <c r="J162" s="9"/>
    </row>
    <row r="163" spans="1:10" s="3" customFormat="1" ht="12.75" hidden="1">
      <c r="A163" s="59"/>
      <c r="B163" s="59"/>
      <c r="C163" s="54"/>
      <c r="D163" s="55"/>
      <c r="E163" s="56"/>
      <c r="F163" s="6"/>
      <c r="G163" s="6"/>
      <c r="H163" s="6"/>
      <c r="J163" s="9"/>
    </row>
    <row r="164" spans="1:10" s="3" customFormat="1" ht="12.75" hidden="1">
      <c r="A164" s="59"/>
      <c r="B164" s="59"/>
      <c r="C164" s="54"/>
      <c r="D164" s="73"/>
      <c r="E164" s="56"/>
      <c r="F164" s="6"/>
      <c r="G164" s="6"/>
      <c r="H164" s="6"/>
      <c r="J164" s="9"/>
    </row>
    <row r="165" spans="1:10" s="3" customFormat="1" ht="16.5" customHeight="1">
      <c r="A165" s="59"/>
      <c r="B165" s="59">
        <v>75647</v>
      </c>
      <c r="C165" s="54"/>
      <c r="D165" s="55" t="s">
        <v>155</v>
      </c>
      <c r="E165" s="56">
        <f>E166+E167</f>
        <v>90800</v>
      </c>
      <c r="F165" s="56">
        <f>F166+F167</f>
        <v>0</v>
      </c>
      <c r="G165" s="56">
        <f>G166+G167</f>
        <v>0</v>
      </c>
      <c r="H165" s="56">
        <f>H166+H167</f>
        <v>90800</v>
      </c>
      <c r="J165" s="9"/>
    </row>
    <row r="166" spans="1:10" ht="16.5" customHeight="1">
      <c r="A166" s="61"/>
      <c r="B166" s="61"/>
      <c r="C166" s="36">
        <v>4100</v>
      </c>
      <c r="D166" s="37" t="s">
        <v>156</v>
      </c>
      <c r="E166" s="38">
        <v>54000</v>
      </c>
      <c r="F166" s="8"/>
      <c r="G166" s="8"/>
      <c r="H166" s="8">
        <f>E166+F166-G166</f>
        <v>54000</v>
      </c>
      <c r="J166" s="9"/>
    </row>
    <row r="167" spans="1:10" ht="16.5" customHeight="1">
      <c r="A167" s="61"/>
      <c r="B167" s="61"/>
      <c r="C167" s="36">
        <v>4300</v>
      </c>
      <c r="D167" s="37" t="s">
        <v>157</v>
      </c>
      <c r="E167" s="38">
        <v>36800</v>
      </c>
      <c r="F167" s="8"/>
      <c r="G167" s="8"/>
      <c r="H167" s="8">
        <f>E167+F167-G167</f>
        <v>36800</v>
      </c>
      <c r="J167" s="9"/>
    </row>
    <row r="168" spans="1:10" s="3" customFormat="1" ht="16.5" customHeight="1">
      <c r="A168" s="62">
        <v>757</v>
      </c>
      <c r="B168" s="62"/>
      <c r="C168" s="51"/>
      <c r="D168" s="52" t="s">
        <v>158</v>
      </c>
      <c r="E168" s="53">
        <f>E169+E171</f>
        <v>1644000</v>
      </c>
      <c r="F168" s="53">
        <f>F169+F171</f>
        <v>0</v>
      </c>
      <c r="G168" s="53">
        <f>G169+G171</f>
        <v>0</v>
      </c>
      <c r="H168" s="53">
        <f>H169+H171</f>
        <v>1644000</v>
      </c>
      <c r="J168" s="9"/>
    </row>
    <row r="169" spans="1:10" s="3" customFormat="1" ht="16.5" customHeight="1">
      <c r="A169" s="59"/>
      <c r="B169" s="59">
        <v>75702</v>
      </c>
      <c r="C169" s="54"/>
      <c r="D169" s="55" t="s">
        <v>159</v>
      </c>
      <c r="E169" s="56">
        <f>E170</f>
        <v>270000</v>
      </c>
      <c r="F169" s="56">
        <f>F170</f>
        <v>0</v>
      </c>
      <c r="G169" s="56">
        <f>G170</f>
        <v>0</v>
      </c>
      <c r="H169" s="56">
        <f>H170</f>
        <v>270000</v>
      </c>
      <c r="J169" s="9"/>
    </row>
    <row r="170" spans="1:10" ht="36" customHeight="1">
      <c r="A170" s="61"/>
      <c r="B170" s="61"/>
      <c r="C170" s="36">
        <v>8070</v>
      </c>
      <c r="D170" s="37" t="s">
        <v>160</v>
      </c>
      <c r="E170" s="38">
        <v>270000</v>
      </c>
      <c r="F170" s="8"/>
      <c r="G170" s="8"/>
      <c r="H170" s="8">
        <f>E170+F170-G170</f>
        <v>270000</v>
      </c>
      <c r="J170" s="9"/>
    </row>
    <row r="171" spans="1:10" s="3" customFormat="1" ht="33.75" customHeight="1">
      <c r="A171" s="59"/>
      <c r="B171" s="59">
        <v>75704</v>
      </c>
      <c r="C171" s="54"/>
      <c r="D171" s="55" t="s">
        <v>161</v>
      </c>
      <c r="E171" s="6">
        <f>E172</f>
        <v>1374000</v>
      </c>
      <c r="F171" s="6">
        <f>F172</f>
        <v>0</v>
      </c>
      <c r="G171" s="6">
        <f>G172</f>
        <v>0</v>
      </c>
      <c r="H171" s="6">
        <f>H172</f>
        <v>1374000</v>
      </c>
      <c r="J171" s="9"/>
    </row>
    <row r="172" spans="1:10" ht="16.5" customHeight="1">
      <c r="A172" s="61"/>
      <c r="B172" s="61"/>
      <c r="C172" s="36">
        <v>8020</v>
      </c>
      <c r="D172" s="37" t="s">
        <v>162</v>
      </c>
      <c r="E172" s="38">
        <v>1374000</v>
      </c>
      <c r="F172" s="8"/>
      <c r="G172" s="8"/>
      <c r="H172" s="8">
        <f>E172+F172-G172</f>
        <v>1374000</v>
      </c>
      <c r="J172" s="9"/>
    </row>
    <row r="173" spans="1:10" s="3" customFormat="1" ht="16.5" customHeight="1">
      <c r="A173" s="62">
        <v>758</v>
      </c>
      <c r="B173" s="62"/>
      <c r="C173" s="51"/>
      <c r="D173" s="52" t="s">
        <v>163</v>
      </c>
      <c r="E173" s="53">
        <f>E174</f>
        <v>50000</v>
      </c>
      <c r="F173" s="53">
        <f aca="true" t="shared" si="8" ref="F173:H174">F174</f>
        <v>0</v>
      </c>
      <c r="G173" s="53">
        <f t="shared" si="8"/>
        <v>0</v>
      </c>
      <c r="H173" s="53">
        <f t="shared" si="8"/>
        <v>50000</v>
      </c>
      <c r="J173" s="9"/>
    </row>
    <row r="174" spans="1:10" s="3" customFormat="1" ht="16.5" customHeight="1">
      <c r="A174" s="59"/>
      <c r="B174" s="59">
        <v>75818</v>
      </c>
      <c r="C174" s="54"/>
      <c r="D174" s="55" t="s">
        <v>164</v>
      </c>
      <c r="E174" s="56">
        <f>E175</f>
        <v>50000</v>
      </c>
      <c r="F174" s="56">
        <f t="shared" si="8"/>
        <v>0</v>
      </c>
      <c r="G174" s="56">
        <f t="shared" si="8"/>
        <v>0</v>
      </c>
      <c r="H174" s="56">
        <f t="shared" si="8"/>
        <v>50000</v>
      </c>
      <c r="J174" s="9"/>
    </row>
    <row r="175" spans="1:10" ht="16.5" customHeight="1">
      <c r="A175" s="61"/>
      <c r="B175" s="61"/>
      <c r="C175" s="36">
        <v>4810</v>
      </c>
      <c r="D175" s="37" t="s">
        <v>165</v>
      </c>
      <c r="E175" s="38">
        <v>50000</v>
      </c>
      <c r="F175" s="8"/>
      <c r="G175" s="8"/>
      <c r="H175" s="8">
        <f>E175+F175-G175</f>
        <v>50000</v>
      </c>
      <c r="J175" s="9"/>
    </row>
    <row r="176" spans="1:10" s="3" customFormat="1" ht="16.5" customHeight="1">
      <c r="A176" s="62">
        <v>801</v>
      </c>
      <c r="B176" s="62"/>
      <c r="C176" s="51"/>
      <c r="D176" s="52" t="s">
        <v>166</v>
      </c>
      <c r="E176" s="53">
        <f>E177+E212+E226+E266+E268+E286+E289+E309</f>
        <v>11357584</v>
      </c>
      <c r="F176" s="53">
        <f>F177+F212+F226+F266+F268+F286+F289+F309</f>
        <v>568600</v>
      </c>
      <c r="G176" s="53">
        <f>G177+G212+G226+G266+G268+G286+G289+G309</f>
        <v>568600</v>
      </c>
      <c r="H176" s="53">
        <f>H177+H212+H226+H266+H268+H286+H289+H309</f>
        <v>11357584</v>
      </c>
      <c r="J176" s="9"/>
    </row>
    <row r="177" spans="1:10" s="3" customFormat="1" ht="16.5" customHeight="1">
      <c r="A177" s="59"/>
      <c r="B177" s="59">
        <v>80101</v>
      </c>
      <c r="C177" s="54"/>
      <c r="D177" s="55" t="s">
        <v>167</v>
      </c>
      <c r="E177" s="56">
        <f>SUM(E178:E211)</f>
        <v>6162838</v>
      </c>
      <c r="F177" s="56">
        <f>SUM(F178:F211)</f>
        <v>568600</v>
      </c>
      <c r="G177" s="56">
        <f>SUM(G178:G211)</f>
        <v>456600</v>
      </c>
      <c r="H177" s="56">
        <f>SUM(H178:H211)</f>
        <v>6274838</v>
      </c>
      <c r="J177" s="9"/>
    </row>
    <row r="178" spans="1:10" ht="16.5" customHeight="1">
      <c r="A178" s="61"/>
      <c r="B178" s="61"/>
      <c r="C178" s="36">
        <v>3020</v>
      </c>
      <c r="D178" s="37" t="s">
        <v>168</v>
      </c>
      <c r="E178" s="38">
        <v>304805</v>
      </c>
      <c r="F178" s="8"/>
      <c r="G178" s="8"/>
      <c r="H178" s="8">
        <f aca="true" t="shared" si="9" ref="H178:H193">E178+F178-G178</f>
        <v>304805</v>
      </c>
      <c r="J178" s="9"/>
    </row>
    <row r="179" spans="1:10" ht="16.5" customHeight="1">
      <c r="A179" s="61"/>
      <c r="B179" s="61"/>
      <c r="C179" s="36">
        <v>4010</v>
      </c>
      <c r="D179" s="37" t="s">
        <v>169</v>
      </c>
      <c r="E179" s="38">
        <v>3380784</v>
      </c>
      <c r="F179" s="8"/>
      <c r="G179" s="8">
        <v>456600</v>
      </c>
      <c r="H179" s="8">
        <f t="shared" si="9"/>
        <v>2924184</v>
      </c>
      <c r="J179" s="9"/>
    </row>
    <row r="180" spans="1:10" ht="16.5" customHeight="1">
      <c r="A180" s="61"/>
      <c r="B180" s="61"/>
      <c r="C180" s="36">
        <v>4040</v>
      </c>
      <c r="D180" s="37" t="s">
        <v>170</v>
      </c>
      <c r="E180" s="38">
        <v>274193</v>
      </c>
      <c r="F180" s="8"/>
      <c r="G180" s="8"/>
      <c r="H180" s="8">
        <f t="shared" si="9"/>
        <v>274193</v>
      </c>
      <c r="J180" s="9"/>
    </row>
    <row r="181" spans="1:10" ht="16.5" customHeight="1">
      <c r="A181" s="61"/>
      <c r="B181" s="61"/>
      <c r="C181" s="36">
        <v>4110</v>
      </c>
      <c r="D181" s="37" t="s">
        <v>171</v>
      </c>
      <c r="E181" s="38">
        <v>639794</v>
      </c>
      <c r="F181" s="8"/>
      <c r="G181" s="8"/>
      <c r="H181" s="8">
        <f t="shared" si="9"/>
        <v>639794</v>
      </c>
      <c r="J181" s="9"/>
    </row>
    <row r="182" spans="1:10" ht="12.75" customHeight="1" hidden="1">
      <c r="A182" s="61"/>
      <c r="B182" s="61"/>
      <c r="C182" s="36">
        <v>4118</v>
      </c>
      <c r="D182" s="37" t="s">
        <v>172</v>
      </c>
      <c r="E182" s="38">
        <v>0</v>
      </c>
      <c r="F182" s="8"/>
      <c r="G182" s="8"/>
      <c r="H182" s="8">
        <f t="shared" si="9"/>
        <v>0</v>
      </c>
      <c r="J182" s="9"/>
    </row>
    <row r="183" spans="1:10" ht="12.75" customHeight="1" hidden="1">
      <c r="A183" s="61"/>
      <c r="B183" s="61"/>
      <c r="C183" s="36">
        <v>4119</v>
      </c>
      <c r="D183" s="37" t="s">
        <v>173</v>
      </c>
      <c r="E183" s="38">
        <v>0</v>
      </c>
      <c r="F183" s="8"/>
      <c r="G183" s="8"/>
      <c r="H183" s="8">
        <f t="shared" si="9"/>
        <v>0</v>
      </c>
      <c r="J183" s="9"/>
    </row>
    <row r="184" spans="1:10" ht="16.5" customHeight="1">
      <c r="A184" s="61"/>
      <c r="B184" s="61"/>
      <c r="C184" s="36">
        <v>4120</v>
      </c>
      <c r="D184" s="37" t="s">
        <v>174</v>
      </c>
      <c r="E184" s="38">
        <v>101390</v>
      </c>
      <c r="F184" s="8"/>
      <c r="G184" s="8"/>
      <c r="H184" s="8">
        <f t="shared" si="9"/>
        <v>101390</v>
      </c>
      <c r="J184" s="9"/>
    </row>
    <row r="185" spans="1:10" ht="12.75" customHeight="1" hidden="1">
      <c r="A185" s="61"/>
      <c r="B185" s="61"/>
      <c r="C185" s="36">
        <v>4128</v>
      </c>
      <c r="D185" s="37" t="s">
        <v>175</v>
      </c>
      <c r="E185" s="38">
        <v>0</v>
      </c>
      <c r="F185" s="8"/>
      <c r="G185" s="8"/>
      <c r="H185" s="8">
        <f t="shared" si="9"/>
        <v>0</v>
      </c>
      <c r="J185" s="9"/>
    </row>
    <row r="186" spans="1:10" ht="12.75" customHeight="1" hidden="1">
      <c r="A186" s="61"/>
      <c r="B186" s="61"/>
      <c r="C186" s="36">
        <v>4129</v>
      </c>
      <c r="D186" s="37" t="s">
        <v>176</v>
      </c>
      <c r="E186" s="38">
        <v>0</v>
      </c>
      <c r="F186" s="8"/>
      <c r="G186" s="8"/>
      <c r="H186" s="8">
        <f t="shared" si="9"/>
        <v>0</v>
      </c>
      <c r="J186" s="9"/>
    </row>
    <row r="187" spans="1:10" ht="16.5" customHeight="1">
      <c r="A187" s="61"/>
      <c r="B187" s="61"/>
      <c r="C187" s="36">
        <v>4170</v>
      </c>
      <c r="D187" s="37" t="s">
        <v>177</v>
      </c>
      <c r="E187" s="38">
        <v>8000</v>
      </c>
      <c r="F187" s="8"/>
      <c r="G187" s="8"/>
      <c r="H187" s="8">
        <f t="shared" si="9"/>
        <v>8000</v>
      </c>
      <c r="J187" s="9"/>
    </row>
    <row r="188" spans="1:10" ht="12.75" customHeight="1" hidden="1">
      <c r="A188" s="61"/>
      <c r="B188" s="61"/>
      <c r="C188" s="36">
        <v>4178</v>
      </c>
      <c r="D188" s="37" t="s">
        <v>178</v>
      </c>
      <c r="E188" s="38">
        <v>0</v>
      </c>
      <c r="F188" s="8"/>
      <c r="G188" s="8"/>
      <c r="H188" s="8">
        <f t="shared" si="9"/>
        <v>0</v>
      </c>
      <c r="J188" s="9"/>
    </row>
    <row r="189" spans="1:10" ht="12.75" customHeight="1" hidden="1">
      <c r="A189" s="61"/>
      <c r="B189" s="61"/>
      <c r="C189" s="36">
        <v>4179</v>
      </c>
      <c r="D189" s="37" t="s">
        <v>179</v>
      </c>
      <c r="E189" s="38">
        <v>0</v>
      </c>
      <c r="F189" s="8"/>
      <c r="G189" s="8"/>
      <c r="H189" s="8">
        <f t="shared" si="9"/>
        <v>0</v>
      </c>
      <c r="J189" s="9"/>
    </row>
    <row r="190" spans="1:10" ht="16.5" customHeight="1">
      <c r="A190" s="61"/>
      <c r="B190" s="61"/>
      <c r="C190" s="36">
        <v>4210</v>
      </c>
      <c r="D190" s="37" t="s">
        <v>180</v>
      </c>
      <c r="E190" s="38">
        <v>354000</v>
      </c>
      <c r="F190" s="8"/>
      <c r="G190" s="8"/>
      <c r="H190" s="8">
        <f t="shared" si="9"/>
        <v>354000</v>
      </c>
      <c r="J190" s="9"/>
    </row>
    <row r="191" spans="1:10" ht="12.75" customHeight="1" hidden="1">
      <c r="A191" s="61"/>
      <c r="B191" s="61"/>
      <c r="C191" s="36">
        <v>4228</v>
      </c>
      <c r="D191" s="37" t="s">
        <v>181</v>
      </c>
      <c r="E191" s="38">
        <f>F191+G191</f>
        <v>0</v>
      </c>
      <c r="F191" s="8"/>
      <c r="G191" s="8"/>
      <c r="H191" s="8">
        <f t="shared" si="9"/>
        <v>0</v>
      </c>
      <c r="J191" s="9"/>
    </row>
    <row r="192" spans="1:10" ht="12.75" customHeight="1" hidden="1">
      <c r="A192" s="61"/>
      <c r="B192" s="61"/>
      <c r="C192" s="36">
        <v>4229</v>
      </c>
      <c r="D192" s="37" t="s">
        <v>182</v>
      </c>
      <c r="E192" s="38">
        <f>F192+G192</f>
        <v>0</v>
      </c>
      <c r="F192" s="8"/>
      <c r="G192" s="8"/>
      <c r="H192" s="8">
        <f t="shared" si="9"/>
        <v>0</v>
      </c>
      <c r="J192" s="9"/>
    </row>
    <row r="193" spans="1:10" ht="16.5" customHeight="1">
      <c r="A193" s="61"/>
      <c r="B193" s="61"/>
      <c r="C193" s="36">
        <v>4240</v>
      </c>
      <c r="D193" s="37" t="s">
        <v>183</v>
      </c>
      <c r="E193" s="74">
        <v>21000</v>
      </c>
      <c r="F193" s="8"/>
      <c r="G193" s="8"/>
      <c r="H193" s="8">
        <f t="shared" si="9"/>
        <v>21000</v>
      </c>
      <c r="J193" s="9"/>
    </row>
    <row r="194" spans="1:10" ht="12.75" customHeight="1" hidden="1">
      <c r="A194" s="61"/>
      <c r="B194" s="61"/>
      <c r="C194" s="36"/>
      <c r="D194" s="37"/>
      <c r="E194" s="74"/>
      <c r="F194" s="8"/>
      <c r="G194" s="8"/>
      <c r="H194" s="8"/>
      <c r="J194" s="9"/>
    </row>
    <row r="195" spans="1:10" ht="16.5" customHeight="1">
      <c r="A195" s="61"/>
      <c r="B195" s="61"/>
      <c r="C195" s="36">
        <v>4260</v>
      </c>
      <c r="D195" s="37" t="s">
        <v>184</v>
      </c>
      <c r="E195" s="74">
        <v>168048</v>
      </c>
      <c r="F195" s="8"/>
      <c r="G195" s="8"/>
      <c r="H195" s="8">
        <f aca="true" t="shared" si="10" ref="H195:H211">E195+F195-G195</f>
        <v>168048</v>
      </c>
      <c r="J195" s="9"/>
    </row>
    <row r="196" spans="1:10" ht="16.5" customHeight="1">
      <c r="A196" s="61"/>
      <c r="B196" s="61"/>
      <c r="C196" s="36">
        <v>4270</v>
      </c>
      <c r="D196" s="37" t="s">
        <v>185</v>
      </c>
      <c r="E196" s="74">
        <v>200300</v>
      </c>
      <c r="F196" s="8">
        <v>568600</v>
      </c>
      <c r="G196" s="8"/>
      <c r="H196" s="8">
        <f t="shared" si="10"/>
        <v>768900</v>
      </c>
      <c r="J196" s="9"/>
    </row>
    <row r="197" spans="1:10" ht="16.5" customHeight="1">
      <c r="A197" s="61"/>
      <c r="B197" s="61"/>
      <c r="C197" s="36">
        <v>4300</v>
      </c>
      <c r="D197" s="37" t="s">
        <v>186</v>
      </c>
      <c r="E197" s="74">
        <v>64112</v>
      </c>
      <c r="F197" s="8"/>
      <c r="G197" s="8"/>
      <c r="H197" s="8">
        <f t="shared" si="10"/>
        <v>64112</v>
      </c>
      <c r="J197" s="9"/>
    </row>
    <row r="198" spans="1:10" ht="12.75" customHeight="1" hidden="1">
      <c r="A198" s="61"/>
      <c r="B198" s="61"/>
      <c r="C198" s="36">
        <v>4308</v>
      </c>
      <c r="D198" s="37" t="s">
        <v>187</v>
      </c>
      <c r="E198" s="74">
        <f>F198+G198</f>
        <v>0</v>
      </c>
      <c r="F198" s="8"/>
      <c r="G198" s="8"/>
      <c r="H198" s="8">
        <f t="shared" si="10"/>
        <v>0</v>
      </c>
      <c r="J198" s="9"/>
    </row>
    <row r="199" spans="1:10" ht="12.75" customHeight="1" hidden="1">
      <c r="A199" s="61"/>
      <c r="B199" s="61"/>
      <c r="C199" s="36">
        <v>4309</v>
      </c>
      <c r="D199" s="37" t="s">
        <v>188</v>
      </c>
      <c r="E199" s="74">
        <f>F199+G199</f>
        <v>0</v>
      </c>
      <c r="F199" s="8"/>
      <c r="G199" s="8"/>
      <c r="H199" s="8">
        <f t="shared" si="10"/>
        <v>0</v>
      </c>
      <c r="J199" s="9"/>
    </row>
    <row r="200" spans="1:10" ht="16.5" customHeight="1">
      <c r="A200" s="61"/>
      <c r="B200" s="61"/>
      <c r="C200" s="36">
        <v>4350</v>
      </c>
      <c r="D200" s="37" t="s">
        <v>189</v>
      </c>
      <c r="E200" s="74">
        <v>4800</v>
      </c>
      <c r="F200" s="8"/>
      <c r="G200" s="8"/>
      <c r="H200" s="8">
        <f t="shared" si="10"/>
        <v>4800</v>
      </c>
      <c r="J200" s="9"/>
    </row>
    <row r="201" spans="1:10" ht="16.5" customHeight="1">
      <c r="A201" s="61"/>
      <c r="B201" s="61"/>
      <c r="C201" s="36">
        <v>4370</v>
      </c>
      <c r="D201" s="37" t="s">
        <v>190</v>
      </c>
      <c r="E201" s="74">
        <v>12800</v>
      </c>
      <c r="F201" s="8"/>
      <c r="G201" s="8"/>
      <c r="H201" s="8">
        <f t="shared" si="10"/>
        <v>12800</v>
      </c>
      <c r="J201" s="9"/>
    </row>
    <row r="202" spans="1:10" ht="16.5" customHeight="1">
      <c r="A202" s="61"/>
      <c r="B202" s="61"/>
      <c r="C202" s="36">
        <v>4410</v>
      </c>
      <c r="D202" s="37" t="s">
        <v>191</v>
      </c>
      <c r="E202" s="74">
        <v>14000</v>
      </c>
      <c r="F202" s="8"/>
      <c r="G202" s="8"/>
      <c r="H202" s="8">
        <f t="shared" si="10"/>
        <v>14000</v>
      </c>
      <c r="J202" s="9"/>
    </row>
    <row r="203" spans="1:10" ht="12.75" customHeight="1" hidden="1">
      <c r="A203" s="61"/>
      <c r="B203" s="61"/>
      <c r="C203" s="36">
        <v>4418</v>
      </c>
      <c r="D203" s="37" t="s">
        <v>192</v>
      </c>
      <c r="E203" s="74">
        <f>F203+G203</f>
        <v>0</v>
      </c>
      <c r="F203" s="8"/>
      <c r="G203" s="8"/>
      <c r="H203" s="8">
        <f t="shared" si="10"/>
        <v>0</v>
      </c>
      <c r="J203" s="9"/>
    </row>
    <row r="204" spans="1:10" ht="12.75" customHeight="1" hidden="1">
      <c r="A204" s="61"/>
      <c r="B204" s="61"/>
      <c r="C204" s="36">
        <v>4419</v>
      </c>
      <c r="D204" s="37" t="s">
        <v>193</v>
      </c>
      <c r="E204" s="74">
        <f>F204+G204</f>
        <v>0</v>
      </c>
      <c r="F204" s="8"/>
      <c r="G204" s="8"/>
      <c r="H204" s="8">
        <f t="shared" si="10"/>
        <v>0</v>
      </c>
      <c r="J204" s="9"/>
    </row>
    <row r="205" spans="1:10" ht="16.5" customHeight="1">
      <c r="A205" s="61"/>
      <c r="B205" s="61"/>
      <c r="C205" s="36">
        <v>4430</v>
      </c>
      <c r="D205" s="37" t="s">
        <v>194</v>
      </c>
      <c r="E205" s="74">
        <v>9600</v>
      </c>
      <c r="F205" s="8"/>
      <c r="G205" s="8"/>
      <c r="H205" s="8">
        <f t="shared" si="10"/>
        <v>9600</v>
      </c>
      <c r="J205" s="9"/>
    </row>
    <row r="206" spans="1:10" ht="16.5" customHeight="1">
      <c r="A206" s="61"/>
      <c r="B206" s="61"/>
      <c r="C206" s="36">
        <v>4440</v>
      </c>
      <c r="D206" s="37" t="s">
        <v>195</v>
      </c>
      <c r="E206" s="74">
        <v>216272</v>
      </c>
      <c r="F206" s="8"/>
      <c r="G206" s="8"/>
      <c r="H206" s="8">
        <f t="shared" si="10"/>
        <v>216272</v>
      </c>
      <c r="J206" s="9"/>
    </row>
    <row r="207" spans="1:10" ht="16.5" customHeight="1">
      <c r="A207" s="61"/>
      <c r="B207" s="61"/>
      <c r="C207" s="36">
        <v>4700</v>
      </c>
      <c r="D207" s="37" t="s">
        <v>196</v>
      </c>
      <c r="E207" s="74">
        <v>3700</v>
      </c>
      <c r="F207" s="8"/>
      <c r="G207" s="8"/>
      <c r="H207" s="8">
        <f t="shared" si="10"/>
        <v>3700</v>
      </c>
      <c r="J207" s="9"/>
    </row>
    <row r="208" spans="1:10" ht="25.5" customHeight="1">
      <c r="A208" s="61"/>
      <c r="B208" s="61"/>
      <c r="C208" s="36">
        <v>4740</v>
      </c>
      <c r="D208" s="37" t="s">
        <v>197</v>
      </c>
      <c r="E208" s="74">
        <v>2200</v>
      </c>
      <c r="F208" s="8"/>
      <c r="G208" s="8"/>
      <c r="H208" s="8">
        <f t="shared" si="10"/>
        <v>2200</v>
      </c>
      <c r="J208" s="9"/>
    </row>
    <row r="209" spans="1:10" ht="16.5" customHeight="1">
      <c r="A209" s="61"/>
      <c r="B209" s="61"/>
      <c r="C209" s="36">
        <v>4750</v>
      </c>
      <c r="D209" s="37" t="s">
        <v>198</v>
      </c>
      <c r="E209" s="74">
        <v>9500</v>
      </c>
      <c r="F209" s="8"/>
      <c r="G209" s="8"/>
      <c r="H209" s="8">
        <f t="shared" si="10"/>
        <v>9500</v>
      </c>
      <c r="J209" s="9"/>
    </row>
    <row r="210" spans="1:10" ht="16.5" customHeight="1">
      <c r="A210" s="61"/>
      <c r="B210" s="61"/>
      <c r="C210" s="36">
        <v>6050</v>
      </c>
      <c r="D210" s="37" t="s">
        <v>199</v>
      </c>
      <c r="E210" s="74">
        <v>373540</v>
      </c>
      <c r="F210" s="8"/>
      <c r="G210" s="8"/>
      <c r="H210" s="8">
        <f t="shared" si="10"/>
        <v>373540</v>
      </c>
      <c r="J210" s="9"/>
    </row>
    <row r="211" spans="1:10" ht="16.5" customHeight="1">
      <c r="A211" s="61"/>
      <c r="B211" s="61"/>
      <c r="C211" s="36">
        <v>6060</v>
      </c>
      <c r="D211" s="37" t="s">
        <v>200</v>
      </c>
      <c r="E211" s="74">
        <f>F211+G211</f>
        <v>0</v>
      </c>
      <c r="F211" s="8"/>
      <c r="G211" s="8"/>
      <c r="H211" s="8">
        <f t="shared" si="10"/>
        <v>0</v>
      </c>
      <c r="J211" s="9"/>
    </row>
    <row r="212" spans="1:10" s="3" customFormat="1" ht="16.5" customHeight="1">
      <c r="A212" s="59"/>
      <c r="B212" s="59">
        <v>80103</v>
      </c>
      <c r="C212" s="54"/>
      <c r="D212" s="55" t="s">
        <v>201</v>
      </c>
      <c r="E212" s="6">
        <f>E213+E214+E215+E216+E217+E219+E220+E221+E223+E224+E225</f>
        <v>433833</v>
      </c>
      <c r="F212" s="6">
        <f>F213+F214+F215+F216+F217+F219+F220+F221+F223+F224+F225</f>
        <v>0</v>
      </c>
      <c r="G212" s="6">
        <f>G213+G214+G215+G216+G217+G219+G220+G221+G223+G224+G225</f>
        <v>0</v>
      </c>
      <c r="H212" s="6">
        <f>H213+H214+H215+H216+H217+H219+H220+H221+H223+H224+H225</f>
        <v>433833</v>
      </c>
      <c r="J212" s="9"/>
    </row>
    <row r="213" spans="1:10" ht="16.5" customHeight="1">
      <c r="A213" s="61"/>
      <c r="B213" s="61"/>
      <c r="C213" s="36">
        <v>3020</v>
      </c>
      <c r="D213" s="37" t="s">
        <v>202</v>
      </c>
      <c r="E213" s="74">
        <v>30121</v>
      </c>
      <c r="F213" s="8"/>
      <c r="G213" s="8"/>
      <c r="H213" s="8">
        <f>E213+F213-G213</f>
        <v>30121</v>
      </c>
      <c r="J213" s="9"/>
    </row>
    <row r="214" spans="1:10" ht="16.5" customHeight="1">
      <c r="A214" s="61"/>
      <c r="B214" s="61"/>
      <c r="C214" s="36">
        <v>4010</v>
      </c>
      <c r="D214" s="37" t="s">
        <v>203</v>
      </c>
      <c r="E214" s="74">
        <v>292044</v>
      </c>
      <c r="F214" s="8"/>
      <c r="G214" s="8"/>
      <c r="H214" s="8">
        <f aca="true" t="shared" si="11" ref="H214:H225">E214+F214-G214</f>
        <v>292044</v>
      </c>
      <c r="J214" s="9"/>
    </row>
    <row r="215" spans="1:10" ht="16.5" customHeight="1">
      <c r="A215" s="61"/>
      <c r="B215" s="61"/>
      <c r="C215" s="36">
        <v>4040</v>
      </c>
      <c r="D215" s="37" t="s">
        <v>204</v>
      </c>
      <c r="E215" s="74">
        <v>23370</v>
      </c>
      <c r="F215" s="8"/>
      <c r="G215" s="8"/>
      <c r="H215" s="8">
        <f t="shared" si="11"/>
        <v>23370</v>
      </c>
      <c r="J215" s="9"/>
    </row>
    <row r="216" spans="1:10" ht="16.5" customHeight="1">
      <c r="A216" s="61"/>
      <c r="B216" s="61"/>
      <c r="C216" s="36">
        <v>4110</v>
      </c>
      <c r="D216" s="37" t="s">
        <v>205</v>
      </c>
      <c r="E216" s="74">
        <v>53421</v>
      </c>
      <c r="F216" s="8"/>
      <c r="G216" s="8"/>
      <c r="H216" s="8">
        <f t="shared" si="11"/>
        <v>53421</v>
      </c>
      <c r="J216" s="9"/>
    </row>
    <row r="217" spans="1:10" ht="16.5" customHeight="1">
      <c r="A217" s="61"/>
      <c r="B217" s="61"/>
      <c r="C217" s="36">
        <v>4120</v>
      </c>
      <c r="D217" s="37" t="s">
        <v>206</v>
      </c>
      <c r="E217" s="74">
        <v>8465</v>
      </c>
      <c r="F217" s="8"/>
      <c r="G217" s="8"/>
      <c r="H217" s="8">
        <f t="shared" si="11"/>
        <v>8465</v>
      </c>
      <c r="J217" s="9"/>
    </row>
    <row r="218" spans="1:10" ht="12.75" customHeight="1" hidden="1">
      <c r="A218" s="61"/>
      <c r="B218" s="61"/>
      <c r="C218" s="36"/>
      <c r="D218" s="37"/>
      <c r="E218" s="74"/>
      <c r="F218" s="8"/>
      <c r="G218" s="8"/>
      <c r="H218" s="8">
        <f t="shared" si="11"/>
        <v>0</v>
      </c>
      <c r="J218" s="9"/>
    </row>
    <row r="219" spans="1:10" ht="16.5" customHeight="1">
      <c r="A219" s="61"/>
      <c r="B219" s="61"/>
      <c r="C219" s="36">
        <v>4210</v>
      </c>
      <c r="D219" s="37" t="s">
        <v>207</v>
      </c>
      <c r="E219" s="74">
        <v>3650</v>
      </c>
      <c r="F219" s="8"/>
      <c r="G219" s="8"/>
      <c r="H219" s="8">
        <f t="shared" si="11"/>
        <v>3650</v>
      </c>
      <c r="J219" s="9"/>
    </row>
    <row r="220" spans="1:10" ht="16.5" customHeight="1">
      <c r="A220" s="61"/>
      <c r="B220" s="61"/>
      <c r="C220" s="36">
        <v>4240</v>
      </c>
      <c r="D220" s="37" t="s">
        <v>208</v>
      </c>
      <c r="E220" s="74">
        <v>4100</v>
      </c>
      <c r="F220" s="8"/>
      <c r="G220" s="8"/>
      <c r="H220" s="8">
        <f t="shared" si="11"/>
        <v>4100</v>
      </c>
      <c r="J220" s="9"/>
    </row>
    <row r="221" spans="1:10" ht="12.75" customHeight="1" hidden="1">
      <c r="A221" s="61"/>
      <c r="B221" s="61"/>
      <c r="C221" s="36"/>
      <c r="D221" s="37"/>
      <c r="E221" s="74"/>
      <c r="F221" s="8"/>
      <c r="G221" s="8"/>
      <c r="H221" s="8">
        <f t="shared" si="11"/>
        <v>0</v>
      </c>
      <c r="J221" s="9"/>
    </row>
    <row r="222" spans="1:10" ht="12.75" customHeight="1" hidden="1">
      <c r="A222" s="61"/>
      <c r="B222" s="61"/>
      <c r="C222" s="36"/>
      <c r="D222" s="37"/>
      <c r="E222" s="74"/>
      <c r="F222" s="8"/>
      <c r="G222" s="8"/>
      <c r="H222" s="8">
        <f t="shared" si="11"/>
        <v>0</v>
      </c>
      <c r="J222" s="9"/>
    </row>
    <row r="223" spans="1:10" ht="16.5" customHeight="1">
      <c r="A223" s="61"/>
      <c r="B223" s="61"/>
      <c r="C223" s="36">
        <v>4300</v>
      </c>
      <c r="D223" s="37" t="s">
        <v>209</v>
      </c>
      <c r="E223" s="74">
        <v>950</v>
      </c>
      <c r="F223" s="8"/>
      <c r="G223" s="8"/>
      <c r="H223" s="8">
        <f t="shared" si="11"/>
        <v>950</v>
      </c>
      <c r="J223" s="9"/>
    </row>
    <row r="224" spans="1:10" ht="16.5" customHeight="1">
      <c r="A224" s="61"/>
      <c r="B224" s="61"/>
      <c r="C224" s="36">
        <v>4410</v>
      </c>
      <c r="D224" s="75" t="s">
        <v>210</v>
      </c>
      <c r="E224" s="74">
        <v>510</v>
      </c>
      <c r="F224" s="8"/>
      <c r="G224" s="8"/>
      <c r="H224" s="8">
        <f t="shared" si="11"/>
        <v>510</v>
      </c>
      <c r="J224" s="9"/>
    </row>
    <row r="225" spans="1:10" ht="16.5" customHeight="1">
      <c r="A225" s="61"/>
      <c r="B225" s="61"/>
      <c r="C225" s="36">
        <v>4440</v>
      </c>
      <c r="D225" s="37" t="s">
        <v>211</v>
      </c>
      <c r="E225" s="74">
        <v>17202</v>
      </c>
      <c r="F225" s="8"/>
      <c r="G225" s="8"/>
      <c r="H225" s="8">
        <f t="shared" si="11"/>
        <v>17202</v>
      </c>
      <c r="J225" s="9"/>
    </row>
    <row r="226" spans="1:10" s="3" customFormat="1" ht="16.5" customHeight="1">
      <c r="A226" s="59"/>
      <c r="B226" s="59">
        <v>80110</v>
      </c>
      <c r="C226" s="54"/>
      <c r="D226" s="55" t="s">
        <v>212</v>
      </c>
      <c r="E226" s="6">
        <f>SUM(E227:E265)</f>
        <v>2795982</v>
      </c>
      <c r="F226" s="6">
        <f>SUM(F227:F265)</f>
        <v>0</v>
      </c>
      <c r="G226" s="6">
        <f>SUM(G227:G265)</f>
        <v>0</v>
      </c>
      <c r="H226" s="6">
        <f>SUM(H227:H265)</f>
        <v>2795982</v>
      </c>
      <c r="J226" s="9"/>
    </row>
    <row r="227" spans="1:10" ht="16.5" customHeight="1">
      <c r="A227" s="61"/>
      <c r="B227" s="61"/>
      <c r="C227" s="36">
        <v>3020</v>
      </c>
      <c r="D227" s="37" t="s">
        <v>213</v>
      </c>
      <c r="E227" s="74">
        <v>159123</v>
      </c>
      <c r="F227" s="8"/>
      <c r="G227" s="8"/>
      <c r="H227" s="8">
        <f>E227+F227-G227</f>
        <v>159123</v>
      </c>
      <c r="J227" s="9"/>
    </row>
    <row r="228" spans="1:10" ht="16.5" customHeight="1">
      <c r="A228" s="61"/>
      <c r="B228" s="61"/>
      <c r="C228" s="36">
        <v>4010</v>
      </c>
      <c r="D228" s="37" t="s">
        <v>214</v>
      </c>
      <c r="E228" s="74">
        <v>1774252</v>
      </c>
      <c r="F228" s="8"/>
      <c r="G228" s="8"/>
      <c r="H228" s="8">
        <f>E228+F228-G228</f>
        <v>1774252</v>
      </c>
      <c r="J228" s="9"/>
    </row>
    <row r="229" spans="1:10" ht="16.5" customHeight="1">
      <c r="A229" s="61"/>
      <c r="B229" s="61"/>
      <c r="C229" s="36">
        <v>4040</v>
      </c>
      <c r="D229" s="37" t="s">
        <v>215</v>
      </c>
      <c r="E229" s="74">
        <v>134626</v>
      </c>
      <c r="F229" s="8"/>
      <c r="G229" s="8"/>
      <c r="H229" s="8">
        <f>E229+F229-G229</f>
        <v>134626</v>
      </c>
      <c r="J229" s="9"/>
    </row>
    <row r="230" spans="1:10" ht="16.5" customHeight="1">
      <c r="A230" s="61"/>
      <c r="B230" s="61"/>
      <c r="C230" s="36">
        <v>4110</v>
      </c>
      <c r="D230" s="37" t="s">
        <v>216</v>
      </c>
      <c r="E230" s="74">
        <v>318708</v>
      </c>
      <c r="F230" s="8"/>
      <c r="G230" s="8"/>
      <c r="H230" s="8">
        <f>E230+F230-G230</f>
        <v>318708</v>
      </c>
      <c r="J230" s="9"/>
    </row>
    <row r="231" spans="1:10" ht="12.75" customHeight="1" hidden="1">
      <c r="A231" s="61"/>
      <c r="B231" s="61"/>
      <c r="C231" s="36"/>
      <c r="D231" s="37"/>
      <c r="E231" s="74"/>
      <c r="F231" s="8"/>
      <c r="G231" s="8"/>
      <c r="H231" s="8"/>
      <c r="J231" s="9"/>
    </row>
    <row r="232" spans="1:10" ht="12.75" customHeight="1" hidden="1">
      <c r="A232" s="61"/>
      <c r="B232" s="61"/>
      <c r="C232" s="36"/>
      <c r="D232" s="37"/>
      <c r="E232" s="74"/>
      <c r="F232" s="8"/>
      <c r="G232" s="8"/>
      <c r="H232" s="8"/>
      <c r="J232" s="9"/>
    </row>
    <row r="233" spans="1:10" ht="16.5" customHeight="1">
      <c r="A233" s="61"/>
      <c r="B233" s="61"/>
      <c r="C233" s="36">
        <v>4120</v>
      </c>
      <c r="D233" s="37" t="s">
        <v>217</v>
      </c>
      <c r="E233" s="74">
        <v>50507</v>
      </c>
      <c r="F233" s="8"/>
      <c r="G233" s="8"/>
      <c r="H233" s="8">
        <f>E233+F233-G233</f>
        <v>50507</v>
      </c>
      <c r="J233" s="9"/>
    </row>
    <row r="234" spans="1:10" ht="12.75" customHeight="1" hidden="1">
      <c r="A234" s="61"/>
      <c r="B234" s="61"/>
      <c r="C234" s="36"/>
      <c r="D234" s="37"/>
      <c r="E234" s="74"/>
      <c r="F234" s="8"/>
      <c r="G234" s="8"/>
      <c r="H234" s="8"/>
      <c r="J234" s="9"/>
    </row>
    <row r="235" spans="1:10" ht="12.75" customHeight="1" hidden="1">
      <c r="A235" s="61"/>
      <c r="B235" s="61"/>
      <c r="C235" s="36"/>
      <c r="D235" s="37"/>
      <c r="E235" s="74"/>
      <c r="F235" s="8"/>
      <c r="G235" s="8"/>
      <c r="H235" s="8"/>
      <c r="J235" s="9"/>
    </row>
    <row r="236" spans="1:10" ht="16.5" customHeight="1">
      <c r="A236" s="61"/>
      <c r="B236" s="61"/>
      <c r="C236" s="36">
        <v>4170</v>
      </c>
      <c r="D236" s="37" t="s">
        <v>218</v>
      </c>
      <c r="E236" s="74">
        <v>3000</v>
      </c>
      <c r="F236" s="8"/>
      <c r="G236" s="8"/>
      <c r="H236" s="8">
        <f>E236+F236-G236</f>
        <v>3000</v>
      </c>
      <c r="J236" s="9"/>
    </row>
    <row r="237" spans="1:10" ht="12.75" customHeight="1" hidden="1">
      <c r="A237" s="61"/>
      <c r="B237" s="61"/>
      <c r="C237" s="36"/>
      <c r="D237" s="37"/>
      <c r="E237" s="74"/>
      <c r="F237" s="8"/>
      <c r="G237" s="8"/>
      <c r="H237" s="8"/>
      <c r="J237" s="9"/>
    </row>
    <row r="238" spans="1:10" ht="12.75" customHeight="1" hidden="1">
      <c r="A238" s="61"/>
      <c r="B238" s="61"/>
      <c r="C238" s="36"/>
      <c r="D238" s="37"/>
      <c r="E238" s="74"/>
      <c r="F238" s="8"/>
      <c r="G238" s="8"/>
      <c r="H238" s="8"/>
      <c r="J238" s="9"/>
    </row>
    <row r="239" spans="1:10" ht="16.5" customHeight="1">
      <c r="A239" s="61"/>
      <c r="B239" s="61"/>
      <c r="C239" s="36">
        <v>4210</v>
      </c>
      <c r="D239" s="37" t="s">
        <v>219</v>
      </c>
      <c r="E239" s="74">
        <v>135000</v>
      </c>
      <c r="F239" s="8"/>
      <c r="G239" s="8"/>
      <c r="H239" s="8">
        <f>E239+F239-G239</f>
        <v>135000</v>
      </c>
      <c r="J239" s="9"/>
    </row>
    <row r="240" spans="1:10" ht="12.75" customHeight="1" hidden="1">
      <c r="A240" s="61"/>
      <c r="B240" s="61"/>
      <c r="C240" s="36"/>
      <c r="D240" s="37"/>
      <c r="E240" s="74"/>
      <c r="F240" s="8"/>
      <c r="G240" s="8"/>
      <c r="H240" s="8"/>
      <c r="J240" s="9"/>
    </row>
    <row r="241" spans="1:10" ht="12.75" customHeight="1" hidden="1">
      <c r="A241" s="61"/>
      <c r="B241" s="61"/>
      <c r="C241" s="36"/>
      <c r="D241" s="37"/>
      <c r="E241" s="74"/>
      <c r="F241" s="8"/>
      <c r="G241" s="8"/>
      <c r="H241" s="8"/>
      <c r="J241" s="9"/>
    </row>
    <row r="242" spans="1:10" ht="16.5" customHeight="1">
      <c r="A242" s="61"/>
      <c r="B242" s="61"/>
      <c r="C242" s="36">
        <v>4240</v>
      </c>
      <c r="D242" s="37" t="s">
        <v>220</v>
      </c>
      <c r="E242" s="74">
        <v>7000</v>
      </c>
      <c r="F242" s="8"/>
      <c r="G242" s="8"/>
      <c r="H242" s="8">
        <f>E242+F242-G242</f>
        <v>7000</v>
      </c>
      <c r="J242" s="9"/>
    </row>
    <row r="243" spans="1:10" ht="12.75" customHeight="1" hidden="1">
      <c r="A243" s="61"/>
      <c r="B243" s="61"/>
      <c r="C243" s="36"/>
      <c r="D243" s="37"/>
      <c r="E243" s="74"/>
      <c r="F243" s="8"/>
      <c r="G243" s="8"/>
      <c r="H243" s="8"/>
      <c r="J243" s="9"/>
    </row>
    <row r="244" spans="1:10" ht="12.75" customHeight="1" hidden="1">
      <c r="A244" s="61"/>
      <c r="B244" s="61"/>
      <c r="C244" s="36"/>
      <c r="D244" s="37"/>
      <c r="E244" s="74"/>
      <c r="F244" s="8"/>
      <c r="G244" s="8"/>
      <c r="H244" s="8"/>
      <c r="J244" s="9"/>
    </row>
    <row r="245" spans="1:10" ht="16.5" customHeight="1">
      <c r="A245" s="61"/>
      <c r="B245" s="61"/>
      <c r="C245" s="36">
        <v>4260</v>
      </c>
      <c r="D245" s="37" t="s">
        <v>221</v>
      </c>
      <c r="E245" s="74">
        <v>26000</v>
      </c>
      <c r="F245" s="8"/>
      <c r="G245" s="8"/>
      <c r="H245" s="8">
        <f>E245+F245-G245</f>
        <v>26000</v>
      </c>
      <c r="J245" s="9"/>
    </row>
    <row r="246" spans="1:10" ht="12.75" customHeight="1" hidden="1">
      <c r="A246" s="61"/>
      <c r="B246" s="61"/>
      <c r="C246" s="36"/>
      <c r="D246" s="37"/>
      <c r="E246" s="74"/>
      <c r="F246" s="8"/>
      <c r="G246" s="8"/>
      <c r="H246" s="8"/>
      <c r="J246" s="9"/>
    </row>
    <row r="247" spans="1:10" ht="12.75" customHeight="1" hidden="1">
      <c r="A247" s="61"/>
      <c r="B247" s="61"/>
      <c r="C247" s="36"/>
      <c r="D247" s="37"/>
      <c r="E247" s="74"/>
      <c r="F247" s="8"/>
      <c r="G247" s="8"/>
      <c r="H247" s="8"/>
      <c r="J247" s="9"/>
    </row>
    <row r="248" spans="1:10" ht="16.5" customHeight="1">
      <c r="A248" s="61"/>
      <c r="B248" s="61"/>
      <c r="C248" s="36">
        <v>4270</v>
      </c>
      <c r="D248" s="37" t="s">
        <v>222</v>
      </c>
      <c r="E248" s="74">
        <v>11000</v>
      </c>
      <c r="F248" s="8"/>
      <c r="G248" s="8"/>
      <c r="H248" s="8">
        <f>E248+F248-G248</f>
        <v>11000</v>
      </c>
      <c r="J248" s="9"/>
    </row>
    <row r="249" spans="1:10" ht="16.5" customHeight="1">
      <c r="A249" s="61"/>
      <c r="B249" s="61"/>
      <c r="C249" s="36">
        <v>4300</v>
      </c>
      <c r="D249" s="37" t="s">
        <v>223</v>
      </c>
      <c r="E249" s="74">
        <v>19358</v>
      </c>
      <c r="F249" s="8"/>
      <c r="G249" s="8"/>
      <c r="H249" s="8">
        <f>E249+F249-G249</f>
        <v>19358</v>
      </c>
      <c r="J249" s="9"/>
    </row>
    <row r="250" spans="1:10" ht="12.75" customHeight="1" hidden="1">
      <c r="A250" s="61"/>
      <c r="B250" s="61"/>
      <c r="C250" s="36"/>
      <c r="D250" s="37"/>
      <c r="E250" s="74"/>
      <c r="F250" s="8"/>
      <c r="G250" s="8"/>
      <c r="H250" s="8"/>
      <c r="J250" s="9"/>
    </row>
    <row r="251" spans="1:10" ht="12.75" customHeight="1" hidden="1">
      <c r="A251" s="61"/>
      <c r="B251" s="61"/>
      <c r="C251" s="36"/>
      <c r="D251" s="37"/>
      <c r="E251" s="74"/>
      <c r="F251" s="8"/>
      <c r="G251" s="8"/>
      <c r="H251" s="8"/>
      <c r="J251" s="9"/>
    </row>
    <row r="252" spans="1:10" ht="16.5" customHeight="1">
      <c r="A252" s="61"/>
      <c r="B252" s="61"/>
      <c r="C252" s="36">
        <v>4350</v>
      </c>
      <c r="D252" s="37" t="s">
        <v>224</v>
      </c>
      <c r="E252" s="74">
        <v>1400</v>
      </c>
      <c r="F252" s="8"/>
      <c r="G252" s="8"/>
      <c r="H252" s="8">
        <f>E252+F252-G252</f>
        <v>1400</v>
      </c>
      <c r="J252" s="9"/>
    </row>
    <row r="253" spans="1:10" ht="16.5" customHeight="1">
      <c r="A253" s="61"/>
      <c r="B253" s="61"/>
      <c r="C253" s="36">
        <v>4360</v>
      </c>
      <c r="D253" s="37" t="s">
        <v>225</v>
      </c>
      <c r="E253" s="74">
        <v>2000</v>
      </c>
      <c r="F253" s="8"/>
      <c r="G253" s="8"/>
      <c r="H253" s="8">
        <f>E253+F253-G253</f>
        <v>2000</v>
      </c>
      <c r="J253" s="9"/>
    </row>
    <row r="254" spans="1:10" ht="16.5" customHeight="1">
      <c r="A254" s="61"/>
      <c r="B254" s="61"/>
      <c r="C254" s="36">
        <v>4370</v>
      </c>
      <c r="D254" s="37" t="s">
        <v>226</v>
      </c>
      <c r="E254" s="74">
        <v>3500</v>
      </c>
      <c r="F254" s="8"/>
      <c r="G254" s="8"/>
      <c r="H254" s="8">
        <f>E254+F254-G254</f>
        <v>3500</v>
      </c>
      <c r="J254" s="9"/>
    </row>
    <row r="255" spans="1:10" ht="16.5" customHeight="1">
      <c r="A255" s="61"/>
      <c r="B255" s="61"/>
      <c r="C255" s="36">
        <v>4410</v>
      </c>
      <c r="D255" s="37" t="s">
        <v>227</v>
      </c>
      <c r="E255" s="74">
        <v>7000</v>
      </c>
      <c r="F255" s="8"/>
      <c r="G255" s="8"/>
      <c r="H255" s="8">
        <f>E255+F255-G255</f>
        <v>7000</v>
      </c>
      <c r="J255" s="9"/>
    </row>
    <row r="256" spans="1:10" ht="12.75" customHeight="1" hidden="1">
      <c r="A256" s="61"/>
      <c r="B256" s="61"/>
      <c r="C256" s="36"/>
      <c r="D256" s="37"/>
      <c r="E256" s="74"/>
      <c r="F256" s="8"/>
      <c r="G256" s="8"/>
      <c r="H256" s="8"/>
      <c r="J256" s="9"/>
    </row>
    <row r="257" spans="1:10" ht="12.75" customHeight="1" hidden="1">
      <c r="A257" s="61"/>
      <c r="B257" s="61"/>
      <c r="C257" s="36"/>
      <c r="D257" s="37"/>
      <c r="E257" s="74"/>
      <c r="F257" s="8"/>
      <c r="G257" s="8"/>
      <c r="H257" s="8"/>
      <c r="J257" s="9"/>
    </row>
    <row r="258" spans="1:10" ht="12.75" customHeight="1" hidden="1">
      <c r="A258" s="61"/>
      <c r="B258" s="61"/>
      <c r="C258" s="36"/>
      <c r="D258" s="37"/>
      <c r="E258" s="74"/>
      <c r="F258" s="8"/>
      <c r="G258" s="8"/>
      <c r="H258" s="8"/>
      <c r="J258" s="9"/>
    </row>
    <row r="259" spans="1:10" ht="16.5" customHeight="1">
      <c r="A259" s="61"/>
      <c r="B259" s="61"/>
      <c r="C259" s="36">
        <v>4430</v>
      </c>
      <c r="D259" s="37" t="s">
        <v>228</v>
      </c>
      <c r="E259" s="74">
        <v>4000</v>
      </c>
      <c r="F259" s="8"/>
      <c r="G259" s="8"/>
      <c r="H259" s="8">
        <f aca="true" t="shared" si="12" ref="H259:H265">E259+F259-G259</f>
        <v>4000</v>
      </c>
      <c r="J259" s="9"/>
    </row>
    <row r="260" spans="1:10" ht="16.5" customHeight="1">
      <c r="A260" s="61"/>
      <c r="B260" s="61"/>
      <c r="C260" s="36">
        <v>4440</v>
      </c>
      <c r="D260" s="37" t="s">
        <v>229</v>
      </c>
      <c r="E260" s="74">
        <v>106508</v>
      </c>
      <c r="F260" s="8"/>
      <c r="G260" s="8"/>
      <c r="H260" s="8">
        <f t="shared" si="12"/>
        <v>106508</v>
      </c>
      <c r="J260" s="9"/>
    </row>
    <row r="261" spans="1:10" ht="16.5" customHeight="1">
      <c r="A261" s="61"/>
      <c r="B261" s="61"/>
      <c r="C261" s="36">
        <v>4700</v>
      </c>
      <c r="D261" s="37" t="s">
        <v>230</v>
      </c>
      <c r="E261" s="74">
        <v>1500</v>
      </c>
      <c r="F261" s="8"/>
      <c r="G261" s="8"/>
      <c r="H261" s="8">
        <f t="shared" si="12"/>
        <v>1500</v>
      </c>
      <c r="J261" s="9"/>
    </row>
    <row r="262" spans="1:10" ht="23.25" customHeight="1">
      <c r="A262" s="61"/>
      <c r="B262" s="61"/>
      <c r="C262" s="36">
        <v>4740</v>
      </c>
      <c r="D262" s="37" t="s">
        <v>231</v>
      </c>
      <c r="E262" s="74">
        <v>1500</v>
      </c>
      <c r="F262" s="8"/>
      <c r="G262" s="8"/>
      <c r="H262" s="8">
        <f t="shared" si="12"/>
        <v>1500</v>
      </c>
      <c r="J262" s="9"/>
    </row>
    <row r="263" spans="1:10" ht="16.5" customHeight="1">
      <c r="A263" s="61"/>
      <c r="B263" s="61"/>
      <c r="C263" s="36">
        <v>4750</v>
      </c>
      <c r="D263" s="37" t="s">
        <v>232</v>
      </c>
      <c r="E263" s="74">
        <v>5000</v>
      </c>
      <c r="F263" s="8"/>
      <c r="G263" s="8"/>
      <c r="H263" s="8">
        <f t="shared" si="12"/>
        <v>5000</v>
      </c>
      <c r="J263" s="9"/>
    </row>
    <row r="264" spans="1:10" ht="16.5" customHeight="1">
      <c r="A264" s="61"/>
      <c r="B264" s="61"/>
      <c r="C264" s="36">
        <v>6050</v>
      </c>
      <c r="D264" s="37" t="s">
        <v>233</v>
      </c>
      <c r="E264" s="74">
        <v>25000</v>
      </c>
      <c r="F264" s="8"/>
      <c r="G264" s="8"/>
      <c r="H264" s="8">
        <f t="shared" si="12"/>
        <v>25000</v>
      </c>
      <c r="J264" s="9"/>
    </row>
    <row r="265" spans="1:10" ht="16.5" customHeight="1">
      <c r="A265" s="61"/>
      <c r="B265" s="61"/>
      <c r="C265" s="36">
        <v>6060</v>
      </c>
      <c r="D265" s="37" t="s">
        <v>234</v>
      </c>
      <c r="E265" s="74">
        <f>F265+G265</f>
        <v>0</v>
      </c>
      <c r="F265" s="8"/>
      <c r="G265" s="8"/>
      <c r="H265" s="8">
        <f t="shared" si="12"/>
        <v>0</v>
      </c>
      <c r="J265" s="9"/>
    </row>
    <row r="266" spans="1:10" s="3" customFormat="1" ht="16.5" customHeight="1">
      <c r="A266" s="59"/>
      <c r="B266" s="59">
        <v>80113</v>
      </c>
      <c r="C266" s="54"/>
      <c r="D266" s="55" t="s">
        <v>235</v>
      </c>
      <c r="E266" s="6">
        <f>E267</f>
        <v>834000</v>
      </c>
      <c r="F266" s="6">
        <f>F267</f>
        <v>0</v>
      </c>
      <c r="G266" s="6">
        <f>G267</f>
        <v>112000</v>
      </c>
      <c r="H266" s="6">
        <f>H267</f>
        <v>722000</v>
      </c>
      <c r="J266" s="9"/>
    </row>
    <row r="267" spans="1:10" ht="16.5" customHeight="1">
      <c r="A267" s="61"/>
      <c r="B267" s="61"/>
      <c r="C267" s="36">
        <v>4300</v>
      </c>
      <c r="D267" s="37" t="s">
        <v>236</v>
      </c>
      <c r="E267" s="74">
        <v>834000</v>
      </c>
      <c r="F267" s="8"/>
      <c r="G267" s="8">
        <v>112000</v>
      </c>
      <c r="H267" s="8">
        <f>E267+F267-G267</f>
        <v>722000</v>
      </c>
      <c r="J267" s="9"/>
    </row>
    <row r="268" spans="1:10" s="3" customFormat="1" ht="16.5" customHeight="1">
      <c r="A268" s="59"/>
      <c r="B268" s="59">
        <v>80114</v>
      </c>
      <c r="C268" s="54"/>
      <c r="D268" s="55" t="s">
        <v>237</v>
      </c>
      <c r="E268" s="6">
        <f>SUM(E269:E285)</f>
        <v>396551</v>
      </c>
      <c r="F268" s="6">
        <f>SUM(F269:F285)</f>
        <v>0</v>
      </c>
      <c r="G268" s="6">
        <f>SUM(G269:G285)</f>
        <v>0</v>
      </c>
      <c r="H268" s="6">
        <f>SUM(H269:H285)</f>
        <v>396551</v>
      </c>
      <c r="J268" s="9"/>
    </row>
    <row r="269" spans="1:10" ht="16.5" customHeight="1">
      <c r="A269" s="61"/>
      <c r="B269" s="61"/>
      <c r="C269" s="36">
        <v>4010</v>
      </c>
      <c r="D269" s="37" t="s">
        <v>238</v>
      </c>
      <c r="E269" s="74">
        <v>271554</v>
      </c>
      <c r="F269" s="8"/>
      <c r="G269" s="8"/>
      <c r="H269" s="8">
        <f aca="true" t="shared" si="13" ref="H269:H285">E269+F269-G269</f>
        <v>271554</v>
      </c>
      <c r="J269" s="9"/>
    </row>
    <row r="270" spans="1:10" ht="16.5" customHeight="1">
      <c r="A270" s="61"/>
      <c r="B270" s="61"/>
      <c r="C270" s="36">
        <v>4040</v>
      </c>
      <c r="D270" s="37" t="s">
        <v>239</v>
      </c>
      <c r="E270" s="74">
        <v>16000</v>
      </c>
      <c r="F270" s="8"/>
      <c r="G270" s="8"/>
      <c r="H270" s="8">
        <f t="shared" si="13"/>
        <v>16000</v>
      </c>
      <c r="J270" s="9"/>
    </row>
    <row r="271" spans="1:10" ht="16.5" customHeight="1">
      <c r="A271" s="61"/>
      <c r="B271" s="61"/>
      <c r="C271" s="36">
        <v>4110</v>
      </c>
      <c r="D271" s="37" t="s">
        <v>240</v>
      </c>
      <c r="E271" s="74">
        <v>44688</v>
      </c>
      <c r="F271" s="8"/>
      <c r="G271" s="8"/>
      <c r="H271" s="8">
        <f t="shared" si="13"/>
        <v>44688</v>
      </c>
      <c r="J271" s="9"/>
    </row>
    <row r="272" spans="1:10" ht="16.5" customHeight="1">
      <c r="A272" s="61"/>
      <c r="B272" s="61"/>
      <c r="C272" s="36">
        <v>4120</v>
      </c>
      <c r="D272" s="37" t="s">
        <v>241</v>
      </c>
      <c r="E272" s="74">
        <v>7082</v>
      </c>
      <c r="F272" s="8"/>
      <c r="G272" s="8"/>
      <c r="H272" s="8">
        <f t="shared" si="13"/>
        <v>7082</v>
      </c>
      <c r="J272" s="9"/>
    </row>
    <row r="273" spans="1:10" ht="16.5" customHeight="1">
      <c r="A273" s="61"/>
      <c r="B273" s="61"/>
      <c r="C273" s="36">
        <v>4170</v>
      </c>
      <c r="D273" s="37" t="s">
        <v>242</v>
      </c>
      <c r="E273" s="74">
        <v>1500</v>
      </c>
      <c r="F273" s="8"/>
      <c r="G273" s="8"/>
      <c r="H273" s="8">
        <f t="shared" si="13"/>
        <v>1500</v>
      </c>
      <c r="J273" s="9"/>
    </row>
    <row r="274" spans="1:10" ht="16.5" customHeight="1">
      <c r="A274" s="61"/>
      <c r="B274" s="61"/>
      <c r="C274" s="36">
        <v>4210</v>
      </c>
      <c r="D274" s="37" t="s">
        <v>243</v>
      </c>
      <c r="E274" s="74">
        <v>15000</v>
      </c>
      <c r="F274" s="8"/>
      <c r="G274" s="8"/>
      <c r="H274" s="8">
        <f t="shared" si="13"/>
        <v>15000</v>
      </c>
      <c r="J274" s="9"/>
    </row>
    <row r="275" spans="1:10" ht="16.5" customHeight="1">
      <c r="A275" s="61"/>
      <c r="B275" s="61"/>
      <c r="C275" s="36">
        <v>4270</v>
      </c>
      <c r="D275" s="37" t="s">
        <v>244</v>
      </c>
      <c r="E275" s="74">
        <v>1000</v>
      </c>
      <c r="F275" s="8"/>
      <c r="G275" s="8"/>
      <c r="H275" s="8">
        <f t="shared" si="13"/>
        <v>1000</v>
      </c>
      <c r="J275" s="9"/>
    </row>
    <row r="276" spans="1:10" ht="16.5" customHeight="1">
      <c r="A276" s="61"/>
      <c r="B276" s="61"/>
      <c r="C276" s="36">
        <v>4300</v>
      </c>
      <c r="D276" s="37" t="s">
        <v>245</v>
      </c>
      <c r="E276" s="74">
        <v>6360</v>
      </c>
      <c r="F276" s="8"/>
      <c r="G276" s="8"/>
      <c r="H276" s="8">
        <f t="shared" si="13"/>
        <v>6360</v>
      </c>
      <c r="J276" s="9"/>
    </row>
    <row r="277" spans="1:10" ht="16.5" customHeight="1">
      <c r="A277" s="61"/>
      <c r="B277" s="61"/>
      <c r="C277" s="36">
        <v>4350</v>
      </c>
      <c r="D277" s="37" t="s">
        <v>246</v>
      </c>
      <c r="E277" s="74">
        <f>F277+G277</f>
        <v>0</v>
      </c>
      <c r="F277" s="8"/>
      <c r="G277" s="8"/>
      <c r="H277" s="8">
        <f t="shared" si="13"/>
        <v>0</v>
      </c>
      <c r="J277" s="9"/>
    </row>
    <row r="278" spans="1:10" ht="16.5" customHeight="1">
      <c r="A278" s="61"/>
      <c r="B278" s="61"/>
      <c r="C278" s="36">
        <v>4370</v>
      </c>
      <c r="D278" s="37" t="s">
        <v>247</v>
      </c>
      <c r="E278" s="74">
        <v>4000</v>
      </c>
      <c r="F278" s="8"/>
      <c r="G278" s="8"/>
      <c r="H278" s="8">
        <f t="shared" si="13"/>
        <v>4000</v>
      </c>
      <c r="J278" s="9"/>
    </row>
    <row r="279" spans="1:10" ht="16.5" customHeight="1">
      <c r="A279" s="61"/>
      <c r="B279" s="61"/>
      <c r="C279" s="36">
        <v>4410</v>
      </c>
      <c r="D279" s="37" t="s">
        <v>248</v>
      </c>
      <c r="E279" s="74">
        <v>8000</v>
      </c>
      <c r="F279" s="8"/>
      <c r="G279" s="8"/>
      <c r="H279" s="8">
        <f t="shared" si="13"/>
        <v>8000</v>
      </c>
      <c r="J279" s="9"/>
    </row>
    <row r="280" spans="1:10" ht="16.5" customHeight="1">
      <c r="A280" s="61"/>
      <c r="B280" s="61"/>
      <c r="C280" s="36">
        <v>4430</v>
      </c>
      <c r="D280" s="37" t="s">
        <v>249</v>
      </c>
      <c r="E280" s="74">
        <v>800</v>
      </c>
      <c r="F280" s="8"/>
      <c r="G280" s="8"/>
      <c r="H280" s="8">
        <f t="shared" si="13"/>
        <v>800</v>
      </c>
      <c r="J280" s="9"/>
    </row>
    <row r="281" spans="1:10" ht="16.5" customHeight="1">
      <c r="A281" s="61"/>
      <c r="B281" s="61"/>
      <c r="C281" s="36">
        <v>4440</v>
      </c>
      <c r="D281" s="37" t="s">
        <v>250</v>
      </c>
      <c r="E281" s="74">
        <v>9567</v>
      </c>
      <c r="F281" s="8"/>
      <c r="G281" s="8"/>
      <c r="H281" s="8">
        <f t="shared" si="13"/>
        <v>9567</v>
      </c>
      <c r="J281" s="9"/>
    </row>
    <row r="282" spans="1:10" ht="16.5" customHeight="1">
      <c r="A282" s="61"/>
      <c r="B282" s="61"/>
      <c r="C282" s="36">
        <v>4700</v>
      </c>
      <c r="D282" s="37" t="s">
        <v>251</v>
      </c>
      <c r="E282" s="74">
        <v>3000</v>
      </c>
      <c r="F282" s="8"/>
      <c r="G282" s="8"/>
      <c r="H282" s="8">
        <f t="shared" si="13"/>
        <v>3000</v>
      </c>
      <c r="J282" s="9"/>
    </row>
    <row r="283" spans="1:10" ht="24.75" customHeight="1">
      <c r="A283" s="61"/>
      <c r="B283" s="61"/>
      <c r="C283" s="36">
        <v>4740</v>
      </c>
      <c r="D283" s="37" t="s">
        <v>252</v>
      </c>
      <c r="E283" s="74">
        <v>2000</v>
      </c>
      <c r="F283" s="8"/>
      <c r="G283" s="8"/>
      <c r="H283" s="8">
        <f t="shared" si="13"/>
        <v>2000</v>
      </c>
      <c r="J283" s="9"/>
    </row>
    <row r="284" spans="1:10" ht="16.5" customHeight="1">
      <c r="A284" s="61"/>
      <c r="B284" s="61"/>
      <c r="C284" s="36">
        <v>4750</v>
      </c>
      <c r="D284" s="37" t="s">
        <v>253</v>
      </c>
      <c r="E284" s="74">
        <v>6000</v>
      </c>
      <c r="F284" s="8"/>
      <c r="G284" s="8"/>
      <c r="H284" s="8">
        <f t="shared" si="13"/>
        <v>6000</v>
      </c>
      <c r="J284" s="9"/>
    </row>
    <row r="285" spans="1:10" ht="16.5" customHeight="1">
      <c r="A285" s="61"/>
      <c r="B285" s="61"/>
      <c r="C285" s="36">
        <v>6060</v>
      </c>
      <c r="D285" s="37" t="s">
        <v>254</v>
      </c>
      <c r="E285" s="74">
        <f>F285+G285</f>
        <v>0</v>
      </c>
      <c r="F285" s="8"/>
      <c r="G285" s="8"/>
      <c r="H285" s="8">
        <f t="shared" si="13"/>
        <v>0</v>
      </c>
      <c r="J285" s="9"/>
    </row>
    <row r="286" spans="1:10" s="3" customFormat="1" ht="16.5" customHeight="1">
      <c r="A286" s="59"/>
      <c r="B286" s="59">
        <v>80146</v>
      </c>
      <c r="C286" s="54"/>
      <c r="D286" s="55" t="s">
        <v>255</v>
      </c>
      <c r="E286" s="6">
        <f>E287+E288</f>
        <v>50055</v>
      </c>
      <c r="F286" s="6">
        <f>F287+F288</f>
        <v>0</v>
      </c>
      <c r="G286" s="6">
        <f>G287+G288</f>
        <v>0</v>
      </c>
      <c r="H286" s="6">
        <f>H287+H288</f>
        <v>50055</v>
      </c>
      <c r="J286" s="9"/>
    </row>
    <row r="287" spans="1:10" ht="16.5" customHeight="1">
      <c r="A287" s="61"/>
      <c r="B287" s="61"/>
      <c r="C287" s="36">
        <v>4300</v>
      </c>
      <c r="D287" s="37" t="s">
        <v>256</v>
      </c>
      <c r="E287" s="74">
        <v>35039</v>
      </c>
      <c r="F287" s="8"/>
      <c r="G287" s="8"/>
      <c r="H287" s="8">
        <f>E287+F287-G287</f>
        <v>35039</v>
      </c>
      <c r="J287" s="9"/>
    </row>
    <row r="288" spans="1:10" ht="16.5" customHeight="1">
      <c r="A288" s="61"/>
      <c r="B288" s="61"/>
      <c r="C288" s="36">
        <v>4700</v>
      </c>
      <c r="D288" s="37" t="s">
        <v>257</v>
      </c>
      <c r="E288" s="74">
        <v>15016</v>
      </c>
      <c r="F288" s="8"/>
      <c r="G288" s="8"/>
      <c r="H288" s="8">
        <f>E288+F288-G288</f>
        <v>15016</v>
      </c>
      <c r="J288" s="9"/>
    </row>
    <row r="289" spans="1:10" s="77" customFormat="1" ht="16.5" customHeight="1">
      <c r="A289" s="59"/>
      <c r="B289" s="59">
        <v>80148</v>
      </c>
      <c r="C289" s="76"/>
      <c r="D289" s="55" t="s">
        <v>258</v>
      </c>
      <c r="E289" s="6">
        <f>SUM(E290:E308)</f>
        <v>464249</v>
      </c>
      <c r="F289" s="6">
        <f>SUM(F290:F308)</f>
        <v>0</v>
      </c>
      <c r="G289" s="6">
        <f>SUM(G290:G308)</f>
        <v>0</v>
      </c>
      <c r="H289" s="6">
        <f>SUM(H290:H308)</f>
        <v>464249</v>
      </c>
      <c r="J289" s="9"/>
    </row>
    <row r="290" spans="1:10" ht="16.5" customHeight="1">
      <c r="A290" s="61"/>
      <c r="B290" s="59"/>
      <c r="C290" s="32">
        <v>3020</v>
      </c>
      <c r="D290" s="37" t="s">
        <v>259</v>
      </c>
      <c r="E290" s="58">
        <v>3600</v>
      </c>
      <c r="F290" s="8"/>
      <c r="G290" s="8"/>
      <c r="H290" s="8">
        <f>E290+F290-G290</f>
        <v>3600</v>
      </c>
      <c r="J290" s="9"/>
    </row>
    <row r="291" spans="1:10" ht="16.5" customHeight="1">
      <c r="A291" s="61"/>
      <c r="B291" s="59"/>
      <c r="C291" s="36">
        <v>4010</v>
      </c>
      <c r="D291" s="37" t="s">
        <v>260</v>
      </c>
      <c r="E291" s="74">
        <v>115862</v>
      </c>
      <c r="F291" s="8"/>
      <c r="G291" s="8"/>
      <c r="H291" s="8">
        <f>E291+F291-G291</f>
        <v>115862</v>
      </c>
      <c r="J291" s="9"/>
    </row>
    <row r="292" spans="1:10" ht="16.5" customHeight="1">
      <c r="A292" s="61"/>
      <c r="B292" s="59"/>
      <c r="C292" s="36">
        <v>4040</v>
      </c>
      <c r="D292" s="37" t="s">
        <v>261</v>
      </c>
      <c r="E292" s="74">
        <v>9529</v>
      </c>
      <c r="F292" s="8"/>
      <c r="G292" s="8"/>
      <c r="H292" s="8">
        <f>E292+F292-G292</f>
        <v>9529</v>
      </c>
      <c r="J292" s="9"/>
    </row>
    <row r="293" spans="1:10" ht="16.5" customHeight="1">
      <c r="A293" s="61"/>
      <c r="B293" s="59"/>
      <c r="C293" s="36">
        <v>4110</v>
      </c>
      <c r="D293" s="37" t="s">
        <v>262</v>
      </c>
      <c r="E293" s="74">
        <v>19386</v>
      </c>
      <c r="F293" s="8"/>
      <c r="G293" s="8"/>
      <c r="H293" s="8">
        <f>E293+F293-G293</f>
        <v>19386</v>
      </c>
      <c r="J293" s="9"/>
    </row>
    <row r="294" spans="1:10" ht="16.5" customHeight="1">
      <c r="A294" s="61"/>
      <c r="B294" s="59"/>
      <c r="C294" s="36">
        <v>4120</v>
      </c>
      <c r="D294" s="37" t="s">
        <v>263</v>
      </c>
      <c r="E294" s="74">
        <v>3072</v>
      </c>
      <c r="F294" s="8"/>
      <c r="G294" s="8"/>
      <c r="H294" s="8">
        <f>E294+F294-G294</f>
        <v>3072</v>
      </c>
      <c r="J294" s="9"/>
    </row>
    <row r="295" spans="1:10" ht="12.75" customHeight="1" hidden="1">
      <c r="A295" s="61"/>
      <c r="B295" s="59"/>
      <c r="C295" s="36"/>
      <c r="D295" s="37"/>
      <c r="E295" s="74"/>
      <c r="F295" s="8"/>
      <c r="G295" s="8"/>
      <c r="H295" s="8"/>
      <c r="J295" s="9"/>
    </row>
    <row r="296" spans="1:10" ht="16.5" customHeight="1">
      <c r="A296" s="61"/>
      <c r="B296" s="59"/>
      <c r="C296" s="36">
        <v>4210</v>
      </c>
      <c r="D296" s="37" t="s">
        <v>264</v>
      </c>
      <c r="E296" s="74">
        <v>13000</v>
      </c>
      <c r="F296" s="8"/>
      <c r="G296" s="8"/>
      <c r="H296" s="8">
        <f>E296+F296-G296</f>
        <v>13000</v>
      </c>
      <c r="J296" s="9"/>
    </row>
    <row r="297" spans="1:10" ht="16.5" customHeight="1">
      <c r="A297" s="61"/>
      <c r="B297" s="59"/>
      <c r="C297" s="36">
        <v>4220</v>
      </c>
      <c r="D297" s="37" t="s">
        <v>265</v>
      </c>
      <c r="E297" s="74">
        <v>279000</v>
      </c>
      <c r="F297" s="8"/>
      <c r="G297" s="8"/>
      <c r="H297" s="8">
        <f>E297+F297-G297</f>
        <v>279000</v>
      </c>
      <c r="J297" s="9"/>
    </row>
    <row r="298" spans="1:10" ht="16.5" customHeight="1">
      <c r="A298" s="61"/>
      <c r="B298" s="59"/>
      <c r="C298" s="36">
        <v>4270</v>
      </c>
      <c r="D298" s="37" t="s">
        <v>266</v>
      </c>
      <c r="E298" s="74">
        <v>9000</v>
      </c>
      <c r="F298" s="8"/>
      <c r="G298" s="8"/>
      <c r="H298" s="8">
        <f>E298+F298-G298</f>
        <v>9000</v>
      </c>
      <c r="J298" s="9"/>
    </row>
    <row r="299" spans="1:10" ht="16.5" customHeight="1">
      <c r="A299" s="61"/>
      <c r="B299" s="59"/>
      <c r="C299" s="36">
        <v>4300</v>
      </c>
      <c r="D299" s="37" t="s">
        <v>267</v>
      </c>
      <c r="E299" s="74">
        <v>1800</v>
      </c>
      <c r="F299" s="8"/>
      <c r="G299" s="8"/>
      <c r="H299" s="8">
        <f>E299+F299-G299</f>
        <v>1800</v>
      </c>
      <c r="J299" s="9"/>
    </row>
    <row r="300" spans="1:10" ht="12.75" customHeight="1" hidden="1">
      <c r="A300" s="61"/>
      <c r="B300" s="59"/>
      <c r="C300" s="36"/>
      <c r="D300" s="37"/>
      <c r="E300" s="74"/>
      <c r="F300" s="8"/>
      <c r="G300" s="8"/>
      <c r="H300" s="8"/>
      <c r="J300" s="9"/>
    </row>
    <row r="301" spans="1:10" ht="12.75" customHeight="1" hidden="1">
      <c r="A301" s="61"/>
      <c r="B301" s="59"/>
      <c r="C301" s="36"/>
      <c r="D301" s="37"/>
      <c r="E301" s="74"/>
      <c r="F301" s="8"/>
      <c r="G301" s="8"/>
      <c r="H301" s="8"/>
      <c r="J301" s="9"/>
    </row>
    <row r="302" spans="1:10" ht="16.5" customHeight="1">
      <c r="A302" s="61"/>
      <c r="B302" s="59"/>
      <c r="C302" s="36">
        <v>4410</v>
      </c>
      <c r="D302" s="37" t="s">
        <v>268</v>
      </c>
      <c r="E302" s="74">
        <v>450</v>
      </c>
      <c r="F302" s="8"/>
      <c r="G302" s="8"/>
      <c r="H302" s="8">
        <f>E302+F302-G302</f>
        <v>450</v>
      </c>
      <c r="J302" s="9"/>
    </row>
    <row r="303" spans="1:10" ht="12.75" customHeight="1" hidden="1">
      <c r="A303" s="61"/>
      <c r="B303" s="61"/>
      <c r="C303" s="36"/>
      <c r="D303" s="37"/>
      <c r="E303" s="74"/>
      <c r="F303" s="8"/>
      <c r="G303" s="8"/>
      <c r="H303" s="8"/>
      <c r="J303" s="9"/>
    </row>
    <row r="304" spans="1:10" ht="16.5" customHeight="1">
      <c r="A304" s="61"/>
      <c r="B304" s="61"/>
      <c r="C304" s="36">
        <v>4440</v>
      </c>
      <c r="D304" s="37" t="s">
        <v>269</v>
      </c>
      <c r="E304" s="74">
        <v>6150</v>
      </c>
      <c r="F304" s="8"/>
      <c r="G304" s="8"/>
      <c r="H304" s="8">
        <f>E304+F304-G304</f>
        <v>6150</v>
      </c>
      <c r="J304" s="9"/>
    </row>
    <row r="305" spans="1:10" ht="16.5" customHeight="1">
      <c r="A305" s="60"/>
      <c r="B305" s="60"/>
      <c r="C305" s="36">
        <v>4700</v>
      </c>
      <c r="D305" s="37" t="s">
        <v>270</v>
      </c>
      <c r="E305" s="74">
        <v>1800</v>
      </c>
      <c r="F305" s="8"/>
      <c r="G305" s="8"/>
      <c r="H305" s="8">
        <f>E305+F305-G305</f>
        <v>1800</v>
      </c>
      <c r="J305" s="9"/>
    </row>
    <row r="306" spans="1:10" ht="25.5" customHeight="1">
      <c r="A306" s="60"/>
      <c r="B306" s="60"/>
      <c r="C306" s="36">
        <v>4740</v>
      </c>
      <c r="D306" s="37" t="s">
        <v>271</v>
      </c>
      <c r="E306" s="74">
        <v>300</v>
      </c>
      <c r="F306" s="8"/>
      <c r="G306" s="8"/>
      <c r="H306" s="8">
        <f>E306+F306-G306</f>
        <v>300</v>
      </c>
      <c r="J306" s="9"/>
    </row>
    <row r="307" spans="1:10" ht="16.5" customHeight="1">
      <c r="A307" s="60"/>
      <c r="B307" s="60"/>
      <c r="C307" s="36">
        <v>4750</v>
      </c>
      <c r="D307" s="37" t="s">
        <v>272</v>
      </c>
      <c r="E307" s="74">
        <v>1300</v>
      </c>
      <c r="F307" s="8"/>
      <c r="G307" s="8"/>
      <c r="H307" s="8">
        <f>E307+F307-G307</f>
        <v>1300</v>
      </c>
      <c r="J307" s="9"/>
    </row>
    <row r="308" spans="1:10" ht="16.5" customHeight="1">
      <c r="A308" s="60"/>
      <c r="B308" s="60"/>
      <c r="C308" s="36">
        <v>6060</v>
      </c>
      <c r="D308" s="37" t="s">
        <v>273</v>
      </c>
      <c r="E308" s="74">
        <f>F308+G308</f>
        <v>0</v>
      </c>
      <c r="F308" s="8"/>
      <c r="G308" s="8"/>
      <c r="H308" s="8">
        <f>E308+F308-G308</f>
        <v>0</v>
      </c>
      <c r="J308" s="9"/>
    </row>
    <row r="309" spans="1:10" s="3" customFormat="1" ht="16.5" customHeight="1">
      <c r="A309" s="59"/>
      <c r="B309" s="59">
        <v>80195</v>
      </c>
      <c r="C309" s="54"/>
      <c r="D309" s="55" t="s">
        <v>274</v>
      </c>
      <c r="E309" s="6">
        <f>SUM(E310:E319)</f>
        <v>220076</v>
      </c>
      <c r="F309" s="6">
        <f>SUM(F310:F319)</f>
        <v>0</v>
      </c>
      <c r="G309" s="6">
        <f>SUM(G310:G319)</f>
        <v>0</v>
      </c>
      <c r="H309" s="6">
        <f>SUM(H310:H319)</f>
        <v>220076</v>
      </c>
      <c r="J309" s="9"/>
    </row>
    <row r="310" spans="1:10" ht="16.5" customHeight="1">
      <c r="A310" s="60"/>
      <c r="B310" s="60"/>
      <c r="C310" s="36">
        <v>3020</v>
      </c>
      <c r="D310" s="37" t="s">
        <v>275</v>
      </c>
      <c r="E310" s="58">
        <v>15321</v>
      </c>
      <c r="F310" s="8"/>
      <c r="G310" s="8"/>
      <c r="H310" s="8">
        <f aca="true" t="shared" si="14" ref="H310:H319">E310+F310-G310</f>
        <v>15321</v>
      </c>
      <c r="J310" s="9"/>
    </row>
    <row r="311" spans="1:10" ht="16.5" customHeight="1">
      <c r="A311" s="60"/>
      <c r="B311" s="60"/>
      <c r="C311" s="36">
        <v>3030</v>
      </c>
      <c r="D311" s="41" t="s">
        <v>276</v>
      </c>
      <c r="E311" s="58">
        <v>95191</v>
      </c>
      <c r="F311" s="8"/>
      <c r="G311" s="8"/>
      <c r="H311" s="8">
        <f t="shared" si="14"/>
        <v>95191</v>
      </c>
      <c r="J311" s="9"/>
    </row>
    <row r="312" spans="1:10" ht="16.5" customHeight="1">
      <c r="A312" s="60"/>
      <c r="B312" s="60"/>
      <c r="C312" s="36">
        <v>4110</v>
      </c>
      <c r="D312" s="37" t="s">
        <v>277</v>
      </c>
      <c r="E312" s="58">
        <v>649</v>
      </c>
      <c r="F312" s="8"/>
      <c r="G312" s="8"/>
      <c r="H312" s="8">
        <f t="shared" si="14"/>
        <v>649</v>
      </c>
      <c r="J312" s="9"/>
    </row>
    <row r="313" spans="1:10" ht="16.5" customHeight="1">
      <c r="A313" s="60"/>
      <c r="B313" s="60"/>
      <c r="C313" s="36">
        <v>4120</v>
      </c>
      <c r="D313" s="37" t="s">
        <v>278</v>
      </c>
      <c r="E313" s="58">
        <v>103</v>
      </c>
      <c r="F313" s="8"/>
      <c r="G313" s="8"/>
      <c r="H313" s="8">
        <f t="shared" si="14"/>
        <v>103</v>
      </c>
      <c r="J313" s="9"/>
    </row>
    <row r="314" spans="1:10" ht="16.5" customHeight="1">
      <c r="A314" s="60"/>
      <c r="B314" s="60"/>
      <c r="C314" s="36">
        <v>4170</v>
      </c>
      <c r="D314" s="41" t="s">
        <v>279</v>
      </c>
      <c r="E314" s="78">
        <v>4200</v>
      </c>
      <c r="F314" s="8"/>
      <c r="G314" s="8"/>
      <c r="H314" s="8">
        <f t="shared" si="14"/>
        <v>4200</v>
      </c>
      <c r="J314" s="9"/>
    </row>
    <row r="315" spans="1:10" ht="16.5" customHeight="1">
      <c r="A315" s="60"/>
      <c r="B315" s="60"/>
      <c r="C315" s="36">
        <v>4210</v>
      </c>
      <c r="D315" s="41" t="s">
        <v>280</v>
      </c>
      <c r="E315" s="78">
        <v>7380</v>
      </c>
      <c r="F315" s="8"/>
      <c r="G315" s="8"/>
      <c r="H315" s="8">
        <f t="shared" si="14"/>
        <v>7380</v>
      </c>
      <c r="J315" s="9"/>
    </row>
    <row r="316" spans="1:10" ht="16.5" customHeight="1">
      <c r="A316" s="60"/>
      <c r="B316" s="60"/>
      <c r="C316" s="36">
        <v>4300</v>
      </c>
      <c r="D316" s="37" t="s">
        <v>281</v>
      </c>
      <c r="E316" s="74">
        <v>48240</v>
      </c>
      <c r="F316" s="8"/>
      <c r="G316" s="8"/>
      <c r="H316" s="8">
        <f t="shared" si="14"/>
        <v>48240</v>
      </c>
      <c r="J316" s="9"/>
    </row>
    <row r="317" spans="1:10" ht="16.5" customHeight="1">
      <c r="A317" s="61"/>
      <c r="B317" s="61"/>
      <c r="C317" s="36">
        <v>4440</v>
      </c>
      <c r="D317" s="37" t="s">
        <v>282</v>
      </c>
      <c r="E317" s="74">
        <v>48992</v>
      </c>
      <c r="F317" s="8"/>
      <c r="G317" s="8"/>
      <c r="H317" s="8">
        <f t="shared" si="14"/>
        <v>48992</v>
      </c>
      <c r="J317" s="9"/>
    </row>
    <row r="318" spans="1:10" ht="25.5" customHeight="1">
      <c r="A318" s="61"/>
      <c r="B318" s="61"/>
      <c r="C318" s="36">
        <v>4740</v>
      </c>
      <c r="D318" s="37" t="s">
        <v>284</v>
      </c>
      <c r="E318" s="74">
        <f>F318+G318</f>
        <v>0</v>
      </c>
      <c r="F318" s="8"/>
      <c r="G318" s="8"/>
      <c r="H318" s="8">
        <f t="shared" si="14"/>
        <v>0</v>
      </c>
      <c r="J318" s="9"/>
    </row>
    <row r="319" spans="1:10" ht="16.5" customHeight="1">
      <c r="A319" s="61"/>
      <c r="B319" s="61"/>
      <c r="C319" s="36">
        <v>4750</v>
      </c>
      <c r="D319" s="37" t="s">
        <v>285</v>
      </c>
      <c r="E319" s="74">
        <f>F319+G319</f>
        <v>0</v>
      </c>
      <c r="F319" s="8"/>
      <c r="G319" s="8"/>
      <c r="H319" s="8">
        <f t="shared" si="14"/>
        <v>0</v>
      </c>
      <c r="J319" s="9"/>
    </row>
    <row r="320" spans="1:10" s="3" customFormat="1" ht="16.5" customHeight="1">
      <c r="A320" s="62">
        <v>851</v>
      </c>
      <c r="B320" s="62"/>
      <c r="C320" s="51"/>
      <c r="D320" s="52" t="s">
        <v>286</v>
      </c>
      <c r="E320" s="2">
        <f>E329+E340+E321+E326</f>
        <v>361200</v>
      </c>
      <c r="F320" s="2">
        <f>F329+F340+F321+F326</f>
        <v>0</v>
      </c>
      <c r="G320" s="2">
        <f>G329+G340+G321+G326</f>
        <v>0</v>
      </c>
      <c r="H320" s="2">
        <f>H329+H340+H321+H326</f>
        <v>361200</v>
      </c>
      <c r="J320" s="9"/>
    </row>
    <row r="321" spans="1:10" s="3" customFormat="1" ht="16.5" customHeight="1">
      <c r="A321" s="64"/>
      <c r="B321" s="64">
        <v>85121</v>
      </c>
      <c r="C321" s="65"/>
      <c r="D321" s="66" t="s">
        <v>287</v>
      </c>
      <c r="E321" s="79">
        <f>E322+E324+E325</f>
        <v>228200</v>
      </c>
      <c r="F321" s="79">
        <f>F322+F324+F325</f>
        <v>0</v>
      </c>
      <c r="G321" s="79">
        <f>G322+G324+G325</f>
        <v>0</v>
      </c>
      <c r="H321" s="79">
        <f>H322+H324+H325</f>
        <v>228200</v>
      </c>
      <c r="J321" s="9"/>
    </row>
    <row r="322" spans="1:10" ht="16.5" customHeight="1">
      <c r="A322" s="68"/>
      <c r="B322" s="68"/>
      <c r="C322" s="70">
        <v>6050</v>
      </c>
      <c r="D322" s="37" t="s">
        <v>288</v>
      </c>
      <c r="E322" s="80">
        <v>228200</v>
      </c>
      <c r="F322" s="8"/>
      <c r="G322" s="8"/>
      <c r="H322" s="8">
        <f>E322+F322-G322</f>
        <v>228200</v>
      </c>
      <c r="J322" s="9"/>
    </row>
    <row r="323" spans="1:10" ht="12.75" customHeight="1" hidden="1">
      <c r="A323" s="68"/>
      <c r="B323" s="69"/>
      <c r="C323" s="70"/>
      <c r="D323" s="37"/>
      <c r="E323" s="80"/>
      <c r="F323" s="8"/>
      <c r="G323" s="8"/>
      <c r="H323" s="8"/>
      <c r="J323" s="9"/>
    </row>
    <row r="324" spans="1:10" ht="16.5" customHeight="1">
      <c r="A324" s="68"/>
      <c r="B324" s="69"/>
      <c r="C324" s="70">
        <v>6068</v>
      </c>
      <c r="D324" s="37" t="s">
        <v>289</v>
      </c>
      <c r="E324" s="80">
        <f>F324+G324</f>
        <v>0</v>
      </c>
      <c r="F324" s="8"/>
      <c r="G324" s="8"/>
      <c r="H324" s="8">
        <f aca="true" t="shared" si="15" ref="H324:H329">E324+F324-G324</f>
        <v>0</v>
      </c>
      <c r="J324" s="9"/>
    </row>
    <row r="325" spans="1:10" ht="16.5" customHeight="1">
      <c r="A325" s="68"/>
      <c r="B325" s="69"/>
      <c r="C325" s="70">
        <v>6069</v>
      </c>
      <c r="D325" s="37" t="s">
        <v>290</v>
      </c>
      <c r="E325" s="80">
        <f>F325+G325</f>
        <v>0</v>
      </c>
      <c r="F325" s="8"/>
      <c r="G325" s="8"/>
      <c r="H325" s="8">
        <f t="shared" si="15"/>
        <v>0</v>
      </c>
      <c r="J325" s="9"/>
    </row>
    <row r="326" spans="1:10" s="3" customFormat="1" ht="16.5" customHeight="1">
      <c r="A326" s="64"/>
      <c r="B326" s="64">
        <v>85153</v>
      </c>
      <c r="C326" s="65"/>
      <c r="D326" s="55" t="s">
        <v>291</v>
      </c>
      <c r="E326" s="79">
        <f>E327+E328</f>
        <v>26000</v>
      </c>
      <c r="F326" s="79"/>
      <c r="G326" s="79"/>
      <c r="H326" s="79">
        <f t="shared" si="15"/>
        <v>26000</v>
      </c>
      <c r="J326" s="9"/>
    </row>
    <row r="327" spans="1:10" ht="16.5" customHeight="1">
      <c r="A327" s="68"/>
      <c r="B327" s="64"/>
      <c r="C327" s="81">
        <v>4210</v>
      </c>
      <c r="D327" s="37" t="s">
        <v>292</v>
      </c>
      <c r="E327" s="82">
        <v>16000</v>
      </c>
      <c r="F327" s="8"/>
      <c r="G327" s="8"/>
      <c r="H327" s="8">
        <f t="shared" si="15"/>
        <v>16000</v>
      </c>
      <c r="J327" s="9"/>
    </row>
    <row r="328" spans="1:10" ht="16.5" customHeight="1">
      <c r="A328" s="68"/>
      <c r="B328" s="69"/>
      <c r="C328" s="70">
        <v>4300</v>
      </c>
      <c r="D328" s="37" t="s">
        <v>293</v>
      </c>
      <c r="E328" s="80">
        <v>10000</v>
      </c>
      <c r="F328" s="8"/>
      <c r="G328" s="8"/>
      <c r="H328" s="8">
        <f t="shared" si="15"/>
        <v>10000</v>
      </c>
      <c r="J328" s="9"/>
    </row>
    <row r="329" spans="1:10" s="3" customFormat="1" ht="16.5" customHeight="1">
      <c r="A329" s="59"/>
      <c r="B329" s="59">
        <v>85154</v>
      </c>
      <c r="C329" s="54"/>
      <c r="D329" s="55" t="s">
        <v>294</v>
      </c>
      <c r="E329" s="6">
        <f>SUM(E331:E339)</f>
        <v>100000</v>
      </c>
      <c r="F329" s="6"/>
      <c r="G329" s="6"/>
      <c r="H329" s="6">
        <f t="shared" si="15"/>
        <v>100000</v>
      </c>
      <c r="J329" s="9"/>
    </row>
    <row r="330" spans="1:10" ht="12.75" customHeight="1" hidden="1">
      <c r="A330" s="61"/>
      <c r="B330" s="61"/>
      <c r="C330" s="36"/>
      <c r="D330" s="37"/>
      <c r="E330" s="74"/>
      <c r="F330" s="8"/>
      <c r="G330" s="8"/>
      <c r="H330" s="8"/>
      <c r="J330" s="9"/>
    </row>
    <row r="331" spans="1:10" ht="37.5" customHeight="1">
      <c r="A331" s="61"/>
      <c r="B331" s="61"/>
      <c r="C331" s="36">
        <v>2830</v>
      </c>
      <c r="D331" s="37" t="s">
        <v>295</v>
      </c>
      <c r="E331" s="74">
        <v>30000</v>
      </c>
      <c r="F331" s="8"/>
      <c r="G331" s="8"/>
      <c r="H331" s="8">
        <f aca="true" t="shared" si="16" ref="H331:H339">E331+F331-G331</f>
        <v>30000</v>
      </c>
      <c r="J331" s="9"/>
    </row>
    <row r="332" spans="1:10" ht="16.5" customHeight="1">
      <c r="A332" s="61"/>
      <c r="B332" s="61"/>
      <c r="C332" s="36">
        <v>3030</v>
      </c>
      <c r="D332" s="37" t="s">
        <v>296</v>
      </c>
      <c r="E332" s="74">
        <v>22500</v>
      </c>
      <c r="F332" s="8"/>
      <c r="G332" s="8"/>
      <c r="H332" s="8">
        <f t="shared" si="16"/>
        <v>22500</v>
      </c>
      <c r="J332" s="9"/>
    </row>
    <row r="333" spans="1:10" ht="16.5" customHeight="1">
      <c r="A333" s="61"/>
      <c r="B333" s="61"/>
      <c r="C333" s="36">
        <v>4170</v>
      </c>
      <c r="D333" s="37" t="s">
        <v>297</v>
      </c>
      <c r="E333" s="74">
        <v>3900</v>
      </c>
      <c r="F333" s="8"/>
      <c r="G333" s="8"/>
      <c r="H333" s="8">
        <f t="shared" si="16"/>
        <v>3900</v>
      </c>
      <c r="J333" s="9"/>
    </row>
    <row r="334" spans="1:10" ht="16.5" customHeight="1">
      <c r="A334" s="61"/>
      <c r="B334" s="61"/>
      <c r="C334" s="36">
        <v>4210</v>
      </c>
      <c r="D334" s="37" t="s">
        <v>298</v>
      </c>
      <c r="E334" s="74">
        <v>18500</v>
      </c>
      <c r="F334" s="8"/>
      <c r="G334" s="8"/>
      <c r="H334" s="8">
        <f t="shared" si="16"/>
        <v>18500</v>
      </c>
      <c r="J334" s="9"/>
    </row>
    <row r="335" spans="1:10" ht="16.5" customHeight="1">
      <c r="A335" s="61"/>
      <c r="B335" s="61"/>
      <c r="C335" s="36">
        <v>4300</v>
      </c>
      <c r="D335" s="37" t="s">
        <v>299</v>
      </c>
      <c r="E335" s="74">
        <v>22300</v>
      </c>
      <c r="F335" s="8"/>
      <c r="G335" s="8"/>
      <c r="H335" s="8">
        <f t="shared" si="16"/>
        <v>22300</v>
      </c>
      <c r="J335" s="9"/>
    </row>
    <row r="336" spans="1:10" ht="16.5" customHeight="1">
      <c r="A336" s="61"/>
      <c r="B336" s="61"/>
      <c r="C336" s="36">
        <v>4410</v>
      </c>
      <c r="D336" s="37" t="s">
        <v>300</v>
      </c>
      <c r="E336" s="74">
        <v>1000</v>
      </c>
      <c r="F336" s="8"/>
      <c r="G336" s="8"/>
      <c r="H336" s="8">
        <f t="shared" si="16"/>
        <v>1000</v>
      </c>
      <c r="J336" s="9"/>
    </row>
    <row r="337" spans="1:10" ht="16.5" customHeight="1">
      <c r="A337" s="61"/>
      <c r="B337" s="61"/>
      <c r="C337" s="36">
        <v>4610</v>
      </c>
      <c r="D337" s="37" t="s">
        <v>301</v>
      </c>
      <c r="E337" s="74">
        <v>600</v>
      </c>
      <c r="F337" s="8"/>
      <c r="G337" s="8"/>
      <c r="H337" s="8">
        <f t="shared" si="16"/>
        <v>600</v>
      </c>
      <c r="J337" s="9"/>
    </row>
    <row r="338" spans="1:10" ht="25.5" customHeight="1">
      <c r="A338" s="61"/>
      <c r="B338" s="61"/>
      <c r="C338" s="36">
        <v>4740</v>
      </c>
      <c r="D338" s="37" t="s">
        <v>302</v>
      </c>
      <c r="E338" s="74">
        <v>200</v>
      </c>
      <c r="F338" s="8"/>
      <c r="G338" s="8"/>
      <c r="H338" s="8">
        <f t="shared" si="16"/>
        <v>200</v>
      </c>
      <c r="J338" s="9"/>
    </row>
    <row r="339" spans="1:10" ht="16.5" customHeight="1">
      <c r="A339" s="61"/>
      <c r="B339" s="61"/>
      <c r="C339" s="36">
        <v>4750</v>
      </c>
      <c r="D339" s="37" t="s">
        <v>303</v>
      </c>
      <c r="E339" s="74">
        <v>1000</v>
      </c>
      <c r="F339" s="8"/>
      <c r="G339" s="8"/>
      <c r="H339" s="8">
        <f t="shared" si="16"/>
        <v>1000</v>
      </c>
      <c r="J339" s="9"/>
    </row>
    <row r="340" spans="1:10" ht="16.5" customHeight="1">
      <c r="A340" s="60"/>
      <c r="B340" s="60">
        <v>85195</v>
      </c>
      <c r="C340" s="29"/>
      <c r="D340" s="30" t="s">
        <v>304</v>
      </c>
      <c r="E340" s="83">
        <f>E341</f>
        <v>7000</v>
      </c>
      <c r="F340" s="83">
        <f>F341</f>
        <v>0</v>
      </c>
      <c r="G340" s="83">
        <f>G341</f>
        <v>0</v>
      </c>
      <c r="H340" s="83">
        <f>H341</f>
        <v>7000</v>
      </c>
      <c r="J340" s="9"/>
    </row>
    <row r="341" spans="1:10" ht="16.5" customHeight="1">
      <c r="A341" s="61"/>
      <c r="B341" s="61"/>
      <c r="C341" s="36">
        <v>4280</v>
      </c>
      <c r="D341" s="37" t="s">
        <v>305</v>
      </c>
      <c r="E341" s="74">
        <v>7000</v>
      </c>
      <c r="F341" s="8"/>
      <c r="G341" s="8"/>
      <c r="H341" s="8">
        <f>E341+F341-G341</f>
        <v>7000</v>
      </c>
      <c r="J341" s="9"/>
    </row>
    <row r="342" spans="1:10" s="3" customFormat="1" ht="16.5" customHeight="1">
      <c r="A342" s="62">
        <v>852</v>
      </c>
      <c r="B342" s="62"/>
      <c r="C342" s="51"/>
      <c r="D342" s="52" t="s">
        <v>306</v>
      </c>
      <c r="E342" s="2">
        <f>E362+E364+E369+E371+E373+E407+E343+E345+E405</f>
        <v>6462637</v>
      </c>
      <c r="F342" s="2">
        <f>F362+F364+F369+F371+F373+F407+F343+F345+F405</f>
        <v>0</v>
      </c>
      <c r="G342" s="2">
        <f>G362+G364+G369+G371+G373+G407+G343+G345+G405</f>
        <v>0</v>
      </c>
      <c r="H342" s="2">
        <f>H362+H364+H369+H371+H373+H407+H343+H345+H405</f>
        <v>6462637</v>
      </c>
      <c r="J342" s="9"/>
    </row>
    <row r="343" spans="1:10" s="3" customFormat="1" ht="16.5" customHeight="1">
      <c r="A343" s="64"/>
      <c r="B343" s="64">
        <v>85202</v>
      </c>
      <c r="C343" s="65"/>
      <c r="D343" s="66" t="s">
        <v>307</v>
      </c>
      <c r="E343" s="79">
        <f>E344</f>
        <v>65000</v>
      </c>
      <c r="F343" s="79">
        <f>F344</f>
        <v>0</v>
      </c>
      <c r="G343" s="79">
        <f>G344</f>
        <v>0</v>
      </c>
      <c r="H343" s="79">
        <f>H344</f>
        <v>65000</v>
      </c>
      <c r="J343" s="9"/>
    </row>
    <row r="344" spans="1:10" ht="30" customHeight="1">
      <c r="A344" s="68"/>
      <c r="B344" s="69"/>
      <c r="C344" s="70">
        <v>4330</v>
      </c>
      <c r="D344" s="40" t="s">
        <v>308</v>
      </c>
      <c r="E344" s="80">
        <v>65000</v>
      </c>
      <c r="F344" s="8"/>
      <c r="G344" s="8"/>
      <c r="H344" s="8">
        <f>E344+F344-G344</f>
        <v>65000</v>
      </c>
      <c r="J344" s="9"/>
    </row>
    <row r="345" spans="1:10" s="3" customFormat="1" ht="38.25" customHeight="1">
      <c r="A345" s="64"/>
      <c r="B345" s="64">
        <v>85212</v>
      </c>
      <c r="C345" s="65"/>
      <c r="D345" s="66" t="s">
        <v>309</v>
      </c>
      <c r="E345" s="79">
        <f>SUM(E346:E361)</f>
        <v>4380580</v>
      </c>
      <c r="F345" s="79">
        <f>SUM(F346:F361)</f>
        <v>0</v>
      </c>
      <c r="G345" s="79">
        <f>SUM(G346:G361)</f>
        <v>0</v>
      </c>
      <c r="H345" s="79">
        <f>SUM(H346:H361)</f>
        <v>4380580</v>
      </c>
      <c r="J345" s="9"/>
    </row>
    <row r="346" spans="1:10" ht="16.5" customHeight="1">
      <c r="A346" s="68"/>
      <c r="B346" s="69"/>
      <c r="C346" s="70">
        <v>3110</v>
      </c>
      <c r="D346" s="37" t="s">
        <v>310</v>
      </c>
      <c r="E346" s="80">
        <v>4249163</v>
      </c>
      <c r="F346" s="8"/>
      <c r="G346" s="8"/>
      <c r="H346" s="8">
        <f aca="true" t="shared" si="17" ref="H346:H359">E346+F346-G346</f>
        <v>4249163</v>
      </c>
      <c r="J346" s="9"/>
    </row>
    <row r="347" spans="1:10" ht="16.5" customHeight="1">
      <c r="A347" s="68"/>
      <c r="B347" s="69"/>
      <c r="C347" s="70">
        <v>4010</v>
      </c>
      <c r="D347" s="37" t="s">
        <v>311</v>
      </c>
      <c r="E347" s="80">
        <v>76113</v>
      </c>
      <c r="F347" s="8"/>
      <c r="G347" s="8"/>
      <c r="H347" s="8">
        <f t="shared" si="17"/>
        <v>76113</v>
      </c>
      <c r="J347" s="9"/>
    </row>
    <row r="348" spans="1:10" ht="16.5" customHeight="1">
      <c r="A348" s="68"/>
      <c r="B348" s="69"/>
      <c r="C348" s="36">
        <v>4040</v>
      </c>
      <c r="D348" s="75" t="s">
        <v>312</v>
      </c>
      <c r="E348" s="80">
        <v>5272</v>
      </c>
      <c r="F348" s="8"/>
      <c r="G348" s="8"/>
      <c r="H348" s="8">
        <f t="shared" si="17"/>
        <v>5272</v>
      </c>
      <c r="J348" s="9"/>
    </row>
    <row r="349" spans="1:10" ht="16.5" customHeight="1">
      <c r="A349" s="68"/>
      <c r="B349" s="69"/>
      <c r="C349" s="70">
        <v>4110</v>
      </c>
      <c r="D349" s="37" t="s">
        <v>313</v>
      </c>
      <c r="E349" s="80">
        <v>13070</v>
      </c>
      <c r="F349" s="8"/>
      <c r="G349" s="8"/>
      <c r="H349" s="8">
        <f t="shared" si="17"/>
        <v>13070</v>
      </c>
      <c r="J349" s="9"/>
    </row>
    <row r="350" spans="1:10" ht="16.5" customHeight="1">
      <c r="A350" s="68"/>
      <c r="B350" s="69"/>
      <c r="C350" s="70">
        <v>4120</v>
      </c>
      <c r="D350" s="37" t="s">
        <v>314</v>
      </c>
      <c r="E350" s="80">
        <v>1994</v>
      </c>
      <c r="F350" s="8"/>
      <c r="G350" s="8"/>
      <c r="H350" s="8">
        <f t="shared" si="17"/>
        <v>1994</v>
      </c>
      <c r="J350" s="9"/>
    </row>
    <row r="351" spans="1:10" ht="16.5" customHeight="1">
      <c r="A351" s="68"/>
      <c r="B351" s="69"/>
      <c r="C351" s="70">
        <v>4170</v>
      </c>
      <c r="D351" s="37" t="s">
        <v>315</v>
      </c>
      <c r="E351" s="80">
        <f>F351+G351</f>
        <v>0</v>
      </c>
      <c r="F351" s="8"/>
      <c r="G351" s="8"/>
      <c r="H351" s="8">
        <f t="shared" si="17"/>
        <v>0</v>
      </c>
      <c r="J351" s="9"/>
    </row>
    <row r="352" spans="1:10" ht="16.5" customHeight="1">
      <c r="A352" s="68"/>
      <c r="B352" s="69"/>
      <c r="C352" s="70">
        <v>4210</v>
      </c>
      <c r="D352" s="37" t="s">
        <v>316</v>
      </c>
      <c r="E352" s="80">
        <v>13000</v>
      </c>
      <c r="F352" s="8"/>
      <c r="G352" s="8"/>
      <c r="H352" s="8">
        <f t="shared" si="17"/>
        <v>13000</v>
      </c>
      <c r="J352" s="9"/>
    </row>
    <row r="353" spans="1:10" ht="16.5" customHeight="1">
      <c r="A353" s="68"/>
      <c r="B353" s="69"/>
      <c r="C353" s="70">
        <v>4300</v>
      </c>
      <c r="D353" s="37" t="s">
        <v>317</v>
      </c>
      <c r="E353" s="80">
        <v>13160</v>
      </c>
      <c r="F353" s="8"/>
      <c r="G353" s="8"/>
      <c r="H353" s="8">
        <f t="shared" si="17"/>
        <v>13160</v>
      </c>
      <c r="J353" s="9"/>
    </row>
    <row r="354" spans="1:10" ht="16.5" customHeight="1">
      <c r="A354" s="68"/>
      <c r="B354" s="69"/>
      <c r="C354" s="70">
        <v>4370</v>
      </c>
      <c r="D354" s="37" t="s">
        <v>318</v>
      </c>
      <c r="E354" s="80">
        <v>1000</v>
      </c>
      <c r="F354" s="8"/>
      <c r="G354" s="8"/>
      <c r="H354" s="8">
        <f t="shared" si="17"/>
        <v>1000</v>
      </c>
      <c r="J354" s="9"/>
    </row>
    <row r="355" spans="1:10" ht="16.5" customHeight="1">
      <c r="A355" s="68"/>
      <c r="B355" s="69"/>
      <c r="C355" s="70">
        <v>4410</v>
      </c>
      <c r="D355" s="37" t="s">
        <v>319</v>
      </c>
      <c r="E355" s="80">
        <v>400</v>
      </c>
      <c r="F355" s="8"/>
      <c r="G355" s="8"/>
      <c r="H355" s="8">
        <f t="shared" si="17"/>
        <v>400</v>
      </c>
      <c r="J355" s="9"/>
    </row>
    <row r="356" spans="1:10" ht="16.5" customHeight="1">
      <c r="A356" s="68"/>
      <c r="B356" s="69"/>
      <c r="C356" s="70">
        <v>4440</v>
      </c>
      <c r="D356" s="37" t="s">
        <v>320</v>
      </c>
      <c r="E356" s="80">
        <v>2008</v>
      </c>
      <c r="F356" s="8"/>
      <c r="G356" s="8"/>
      <c r="H356" s="8">
        <f t="shared" si="17"/>
        <v>2008</v>
      </c>
      <c r="J356" s="9"/>
    </row>
    <row r="357" spans="1:10" ht="16.5" customHeight="1">
      <c r="A357" s="68"/>
      <c r="B357" s="69"/>
      <c r="C357" s="70">
        <v>4700</v>
      </c>
      <c r="D357" s="37" t="s">
        <v>321</v>
      </c>
      <c r="E357" s="80">
        <v>500</v>
      </c>
      <c r="F357" s="8"/>
      <c r="G357" s="8"/>
      <c r="H357" s="8">
        <f t="shared" si="17"/>
        <v>500</v>
      </c>
      <c r="J357" s="9"/>
    </row>
    <row r="358" spans="1:10" ht="26.25" customHeight="1">
      <c r="A358" s="68"/>
      <c r="B358" s="69"/>
      <c r="C358" s="70">
        <v>4740</v>
      </c>
      <c r="D358" s="37" t="s">
        <v>322</v>
      </c>
      <c r="E358" s="80">
        <v>900</v>
      </c>
      <c r="F358" s="8"/>
      <c r="G358" s="8"/>
      <c r="H358" s="8">
        <f t="shared" si="17"/>
        <v>900</v>
      </c>
      <c r="J358" s="9"/>
    </row>
    <row r="359" spans="1:10" ht="16.5" customHeight="1">
      <c r="A359" s="68"/>
      <c r="B359" s="69"/>
      <c r="C359" s="70">
        <v>4750</v>
      </c>
      <c r="D359" s="37" t="s">
        <v>323</v>
      </c>
      <c r="E359" s="80">
        <v>4000</v>
      </c>
      <c r="F359" s="8"/>
      <c r="G359" s="8"/>
      <c r="H359" s="8">
        <f t="shared" si="17"/>
        <v>4000</v>
      </c>
      <c r="J359" s="9"/>
    </row>
    <row r="360" spans="1:10" ht="12.75" customHeight="1" hidden="1">
      <c r="A360" s="68"/>
      <c r="B360" s="69"/>
      <c r="C360" s="70"/>
      <c r="D360" s="37"/>
      <c r="E360" s="80"/>
      <c r="F360" s="8"/>
      <c r="G360" s="8"/>
      <c r="H360" s="8"/>
      <c r="J360" s="9"/>
    </row>
    <row r="361" spans="1:10" ht="16.5" customHeight="1">
      <c r="A361" s="68"/>
      <c r="B361" s="69"/>
      <c r="C361" s="70">
        <v>6060</v>
      </c>
      <c r="D361" s="37" t="s">
        <v>324</v>
      </c>
      <c r="E361" s="80">
        <f>F361+G361</f>
        <v>0</v>
      </c>
      <c r="F361" s="8"/>
      <c r="G361" s="8"/>
      <c r="H361" s="8">
        <f>E361+F361-G361</f>
        <v>0</v>
      </c>
      <c r="J361" s="9"/>
    </row>
    <row r="362" spans="1:10" s="3" customFormat="1" ht="38.25" customHeight="1">
      <c r="A362" s="59"/>
      <c r="B362" s="59">
        <v>85213</v>
      </c>
      <c r="C362" s="54"/>
      <c r="D362" s="55" t="s">
        <v>325</v>
      </c>
      <c r="E362" s="6">
        <f>E363</f>
        <v>13095</v>
      </c>
      <c r="F362" s="6">
        <f>F363</f>
        <v>0</v>
      </c>
      <c r="G362" s="6">
        <f>G363</f>
        <v>0</v>
      </c>
      <c r="H362" s="6">
        <f>H363</f>
        <v>13095</v>
      </c>
      <c r="J362" s="9"/>
    </row>
    <row r="363" spans="1:10" ht="29.25" customHeight="1">
      <c r="A363" s="61"/>
      <c r="B363" s="61"/>
      <c r="C363" s="36">
        <v>4290</v>
      </c>
      <c r="D363" s="37" t="s">
        <v>326</v>
      </c>
      <c r="E363" s="74">
        <v>13095</v>
      </c>
      <c r="F363" s="8"/>
      <c r="G363" s="8"/>
      <c r="H363" s="8">
        <f>E363+F363-G363</f>
        <v>13095</v>
      </c>
      <c r="J363" s="9"/>
    </row>
    <row r="364" spans="1:10" s="3" customFormat="1" ht="31.5" customHeight="1">
      <c r="A364" s="59"/>
      <c r="B364" s="59">
        <v>85214</v>
      </c>
      <c r="C364" s="54"/>
      <c r="D364" s="55" t="s">
        <v>327</v>
      </c>
      <c r="E364" s="6">
        <f>E365+E367+E368+E366</f>
        <v>680112</v>
      </c>
      <c r="F364" s="6">
        <f>F365+F367+F368+F366</f>
        <v>0</v>
      </c>
      <c r="G364" s="6">
        <f>G365+G367+G368+G366</f>
        <v>0</v>
      </c>
      <c r="H364" s="6">
        <f>H365+H367+H368+H366</f>
        <v>680112</v>
      </c>
      <c r="J364" s="9"/>
    </row>
    <row r="365" spans="1:10" ht="16.5" customHeight="1">
      <c r="A365" s="61"/>
      <c r="B365" s="61"/>
      <c r="C365" s="36">
        <v>3110</v>
      </c>
      <c r="D365" s="37" t="s">
        <v>328</v>
      </c>
      <c r="E365" s="74">
        <v>628670</v>
      </c>
      <c r="F365" s="8"/>
      <c r="G365" s="8"/>
      <c r="H365" s="8">
        <f>E365+F365-G365</f>
        <v>628670</v>
      </c>
      <c r="J365" s="9"/>
    </row>
    <row r="366" spans="1:10" ht="16.5" customHeight="1">
      <c r="A366" s="61"/>
      <c r="B366" s="61"/>
      <c r="C366" s="36">
        <v>3119</v>
      </c>
      <c r="D366" s="37" t="s">
        <v>329</v>
      </c>
      <c r="E366" s="74">
        <v>25692</v>
      </c>
      <c r="F366" s="8"/>
      <c r="G366" s="8"/>
      <c r="H366" s="8">
        <f>E366+F366-G366</f>
        <v>25692</v>
      </c>
      <c r="J366" s="9"/>
    </row>
    <row r="367" spans="1:10" ht="16.5" customHeight="1">
      <c r="A367" s="61"/>
      <c r="B367" s="61"/>
      <c r="C367" s="36">
        <v>4210</v>
      </c>
      <c r="D367" s="37" t="s">
        <v>330</v>
      </c>
      <c r="E367" s="74">
        <v>11330</v>
      </c>
      <c r="F367" s="8"/>
      <c r="G367" s="8"/>
      <c r="H367" s="8">
        <f>E367+F367-G367</f>
        <v>11330</v>
      </c>
      <c r="J367" s="9"/>
    </row>
    <row r="368" spans="1:10" ht="16.5" customHeight="1">
      <c r="A368" s="61"/>
      <c r="B368" s="61"/>
      <c r="C368" s="36">
        <v>4300</v>
      </c>
      <c r="D368" s="75" t="s">
        <v>331</v>
      </c>
      <c r="E368" s="74">
        <v>14420</v>
      </c>
      <c r="F368" s="8"/>
      <c r="G368" s="8"/>
      <c r="H368" s="8">
        <f>E368+F368-G368</f>
        <v>14420</v>
      </c>
      <c r="J368" s="9"/>
    </row>
    <row r="369" spans="1:10" s="3" customFormat="1" ht="16.5" customHeight="1">
      <c r="A369" s="59"/>
      <c r="B369" s="59">
        <v>85215</v>
      </c>
      <c r="C369" s="54"/>
      <c r="D369" s="55" t="s">
        <v>332</v>
      </c>
      <c r="E369" s="6">
        <f>E370</f>
        <v>257000</v>
      </c>
      <c r="F369" s="6">
        <f>F370</f>
        <v>0</v>
      </c>
      <c r="G369" s="6">
        <f>G370</f>
        <v>0</v>
      </c>
      <c r="H369" s="6">
        <f>H370</f>
        <v>257000</v>
      </c>
      <c r="J369" s="9"/>
    </row>
    <row r="370" spans="1:10" ht="16.5" customHeight="1">
      <c r="A370" s="61"/>
      <c r="B370" s="61"/>
      <c r="C370" s="36">
        <v>3110</v>
      </c>
      <c r="D370" s="37" t="s">
        <v>333</v>
      </c>
      <c r="E370" s="74">
        <v>257000</v>
      </c>
      <c r="F370" s="8"/>
      <c r="G370" s="8"/>
      <c r="H370" s="8">
        <f>E370+F370-G370</f>
        <v>257000</v>
      </c>
      <c r="J370" s="9"/>
    </row>
    <row r="371" spans="1:10" ht="12.75" customHeight="1" hidden="1">
      <c r="A371" s="60"/>
      <c r="B371" s="60"/>
      <c r="C371" s="29"/>
      <c r="D371" s="30"/>
      <c r="E371" s="83"/>
      <c r="F371" s="8"/>
      <c r="G371" s="8"/>
      <c r="H371" s="8"/>
      <c r="J371" s="9"/>
    </row>
    <row r="372" spans="1:10" ht="12.75" customHeight="1" hidden="1">
      <c r="A372" s="61"/>
      <c r="B372" s="61"/>
      <c r="C372" s="36"/>
      <c r="D372" s="37"/>
      <c r="E372" s="74"/>
      <c r="F372" s="8"/>
      <c r="G372" s="8"/>
      <c r="H372" s="8"/>
      <c r="J372" s="9"/>
    </row>
    <row r="373" spans="1:10" s="3" customFormat="1" ht="16.5" customHeight="1">
      <c r="A373" s="59"/>
      <c r="B373" s="59">
        <v>85219</v>
      </c>
      <c r="C373" s="54"/>
      <c r="D373" s="55" t="s">
        <v>334</v>
      </c>
      <c r="E373" s="6">
        <f>SUM(E375:E404)</f>
        <v>466243</v>
      </c>
      <c r="F373" s="6">
        <f>SUM(F375:F404)</f>
        <v>0</v>
      </c>
      <c r="G373" s="6">
        <f>SUM(G375:G404)</f>
        <v>0</v>
      </c>
      <c r="H373" s="6">
        <f>SUM(H375:H404)</f>
        <v>466243</v>
      </c>
      <c r="J373" s="9"/>
    </row>
    <row r="374" spans="1:10" ht="12.75" customHeight="1" hidden="1">
      <c r="A374" s="60"/>
      <c r="B374" s="60"/>
      <c r="C374" s="32"/>
      <c r="D374" s="84"/>
      <c r="E374" s="58"/>
      <c r="F374" s="8"/>
      <c r="G374" s="8"/>
      <c r="H374" s="8"/>
      <c r="J374" s="9"/>
    </row>
    <row r="375" spans="1:10" ht="16.5" customHeight="1">
      <c r="A375" s="61"/>
      <c r="B375" s="61"/>
      <c r="C375" s="36">
        <v>4010</v>
      </c>
      <c r="D375" s="37" t="s">
        <v>335</v>
      </c>
      <c r="E375" s="74">
        <v>316868</v>
      </c>
      <c r="F375" s="8"/>
      <c r="G375" s="8"/>
      <c r="H375" s="8">
        <f aca="true" t="shared" si="18" ref="H375:H383">E375+F375-G375</f>
        <v>316868</v>
      </c>
      <c r="J375" s="9"/>
    </row>
    <row r="376" spans="1:10" ht="12.75" customHeight="1" hidden="1">
      <c r="A376" s="61"/>
      <c r="B376" s="61"/>
      <c r="C376" s="36">
        <v>4018</v>
      </c>
      <c r="D376" s="37" t="s">
        <v>336</v>
      </c>
      <c r="E376" s="74">
        <f aca="true" t="shared" si="19" ref="E376:E383">F376+G376</f>
        <v>0</v>
      </c>
      <c r="F376" s="8"/>
      <c r="G376" s="8"/>
      <c r="H376" s="8">
        <f t="shared" si="18"/>
        <v>0</v>
      </c>
      <c r="J376" s="9"/>
    </row>
    <row r="377" spans="1:10" ht="12.75" customHeight="1" hidden="1">
      <c r="A377" s="61"/>
      <c r="B377" s="61"/>
      <c r="C377" s="36">
        <v>4019</v>
      </c>
      <c r="D377" s="37" t="s">
        <v>337</v>
      </c>
      <c r="E377" s="74">
        <f t="shared" si="19"/>
        <v>0</v>
      </c>
      <c r="F377" s="8"/>
      <c r="G377" s="8"/>
      <c r="H377" s="8">
        <f t="shared" si="18"/>
        <v>0</v>
      </c>
      <c r="J377" s="9"/>
    </row>
    <row r="378" spans="1:10" ht="16.5" customHeight="1">
      <c r="A378" s="61"/>
      <c r="B378" s="61"/>
      <c r="C378" s="36">
        <v>4040</v>
      </c>
      <c r="D378" s="75" t="s">
        <v>338</v>
      </c>
      <c r="E378" s="74">
        <v>20007</v>
      </c>
      <c r="F378" s="8"/>
      <c r="G378" s="8"/>
      <c r="H378" s="8">
        <f t="shared" si="18"/>
        <v>20007</v>
      </c>
      <c r="J378" s="9"/>
    </row>
    <row r="379" spans="1:10" ht="16.5" customHeight="1">
      <c r="A379" s="61"/>
      <c r="B379" s="61"/>
      <c r="C379" s="36">
        <v>4110</v>
      </c>
      <c r="D379" s="75" t="s">
        <v>339</v>
      </c>
      <c r="E379" s="74">
        <v>54132</v>
      </c>
      <c r="F379" s="8"/>
      <c r="G379" s="8"/>
      <c r="H379" s="8">
        <f t="shared" si="18"/>
        <v>54132</v>
      </c>
      <c r="J379" s="9"/>
    </row>
    <row r="380" spans="1:10" ht="12.75" customHeight="1" hidden="1">
      <c r="A380" s="61"/>
      <c r="B380" s="61"/>
      <c r="C380" s="36">
        <v>4118</v>
      </c>
      <c r="D380" s="75" t="s">
        <v>340</v>
      </c>
      <c r="E380" s="74">
        <f t="shared" si="19"/>
        <v>0</v>
      </c>
      <c r="F380" s="8"/>
      <c r="G380" s="8"/>
      <c r="H380" s="8">
        <f t="shared" si="18"/>
        <v>0</v>
      </c>
      <c r="J380" s="9"/>
    </row>
    <row r="381" spans="1:10" ht="12.75" customHeight="1" hidden="1">
      <c r="A381" s="61"/>
      <c r="B381" s="61"/>
      <c r="C381" s="36">
        <v>4119</v>
      </c>
      <c r="D381" s="75" t="s">
        <v>341</v>
      </c>
      <c r="E381" s="74">
        <f t="shared" si="19"/>
        <v>0</v>
      </c>
      <c r="F381" s="8"/>
      <c r="G381" s="8"/>
      <c r="H381" s="8">
        <f t="shared" si="18"/>
        <v>0</v>
      </c>
      <c r="J381" s="9"/>
    </row>
    <row r="382" spans="1:10" ht="16.5" customHeight="1">
      <c r="A382" s="61"/>
      <c r="B382" s="61"/>
      <c r="C382" s="36">
        <v>4120</v>
      </c>
      <c r="D382" s="75" t="s">
        <v>342</v>
      </c>
      <c r="E382" s="74">
        <v>8350</v>
      </c>
      <c r="F382" s="8"/>
      <c r="G382" s="8"/>
      <c r="H382" s="8">
        <f t="shared" si="18"/>
        <v>8350</v>
      </c>
      <c r="J382" s="9"/>
    </row>
    <row r="383" spans="1:10" ht="12.75" customHeight="1" hidden="1">
      <c r="A383" s="61"/>
      <c r="B383" s="61"/>
      <c r="C383" s="36">
        <v>4128</v>
      </c>
      <c r="D383" s="75" t="s">
        <v>343</v>
      </c>
      <c r="E383" s="74">
        <f t="shared" si="19"/>
        <v>0</v>
      </c>
      <c r="F383" s="8"/>
      <c r="G383" s="8"/>
      <c r="H383" s="8">
        <f t="shared" si="18"/>
        <v>0</v>
      </c>
      <c r="J383" s="9"/>
    </row>
    <row r="384" spans="1:10" ht="12.75" customHeight="1" hidden="1">
      <c r="A384" s="61"/>
      <c r="B384" s="61"/>
      <c r="C384" s="36">
        <v>4129</v>
      </c>
      <c r="D384" s="75" t="s">
        <v>344</v>
      </c>
      <c r="E384" s="74">
        <f t="shared" si="19"/>
        <v>0</v>
      </c>
      <c r="F384" s="8"/>
      <c r="G384" s="8"/>
      <c r="H384" s="8">
        <f aca="true" t="shared" si="20" ref="H384:H404">E384+F384-G384</f>
        <v>0</v>
      </c>
      <c r="J384" s="9"/>
    </row>
    <row r="385" spans="1:10" ht="16.5" customHeight="1">
      <c r="A385" s="61"/>
      <c r="B385" s="61"/>
      <c r="C385" s="36">
        <v>4170</v>
      </c>
      <c r="D385" s="37" t="s">
        <v>345</v>
      </c>
      <c r="E385" s="74">
        <v>13200</v>
      </c>
      <c r="F385" s="8"/>
      <c r="G385" s="8"/>
      <c r="H385" s="8">
        <f t="shared" si="20"/>
        <v>13200</v>
      </c>
      <c r="J385" s="9"/>
    </row>
    <row r="386" spans="1:10" ht="12.75" customHeight="1" hidden="1">
      <c r="A386" s="61"/>
      <c r="B386" s="61"/>
      <c r="C386" s="36">
        <v>4178</v>
      </c>
      <c r="D386" s="37" t="s">
        <v>346</v>
      </c>
      <c r="E386" s="74">
        <f t="shared" si="19"/>
        <v>0</v>
      </c>
      <c r="F386" s="8"/>
      <c r="G386" s="8"/>
      <c r="H386" s="8">
        <f t="shared" si="20"/>
        <v>0</v>
      </c>
      <c r="J386" s="9"/>
    </row>
    <row r="387" spans="1:10" ht="12.75" customHeight="1" hidden="1">
      <c r="A387" s="61"/>
      <c r="B387" s="61"/>
      <c r="C387" s="36">
        <v>4179</v>
      </c>
      <c r="D387" s="37" t="s">
        <v>347</v>
      </c>
      <c r="E387" s="74">
        <f t="shared" si="19"/>
        <v>0</v>
      </c>
      <c r="F387" s="8"/>
      <c r="G387" s="8"/>
      <c r="H387" s="8">
        <f t="shared" si="20"/>
        <v>0</v>
      </c>
      <c r="J387" s="9"/>
    </row>
    <row r="388" spans="1:10" ht="16.5" customHeight="1">
      <c r="A388" s="61"/>
      <c r="B388" s="61"/>
      <c r="C388" s="36">
        <v>4210</v>
      </c>
      <c r="D388" s="75" t="s">
        <v>348</v>
      </c>
      <c r="E388" s="74">
        <v>14161</v>
      </c>
      <c r="F388" s="8"/>
      <c r="G388" s="8"/>
      <c r="H388" s="8">
        <f t="shared" si="20"/>
        <v>14161</v>
      </c>
      <c r="J388" s="9"/>
    </row>
    <row r="389" spans="1:10" ht="12.75" customHeight="1" hidden="1">
      <c r="A389" s="61"/>
      <c r="B389" s="61"/>
      <c r="C389" s="36"/>
      <c r="D389" s="75"/>
      <c r="E389" s="74"/>
      <c r="F389" s="8"/>
      <c r="G389" s="8"/>
      <c r="H389" s="8">
        <f t="shared" si="20"/>
        <v>0</v>
      </c>
      <c r="J389" s="9"/>
    </row>
    <row r="390" spans="1:10" ht="12.75" customHeight="1" hidden="1">
      <c r="A390" s="61"/>
      <c r="B390" s="61"/>
      <c r="C390" s="36"/>
      <c r="D390" s="75"/>
      <c r="E390" s="74"/>
      <c r="F390" s="8"/>
      <c r="G390" s="8"/>
      <c r="H390" s="8">
        <f t="shared" si="20"/>
        <v>0</v>
      </c>
      <c r="J390" s="9"/>
    </row>
    <row r="391" spans="1:10" ht="12.75" customHeight="1" hidden="1">
      <c r="A391" s="61"/>
      <c r="B391" s="61"/>
      <c r="C391" s="36"/>
      <c r="D391" s="75"/>
      <c r="E391" s="74"/>
      <c r="F391" s="8"/>
      <c r="G391" s="8"/>
      <c r="H391" s="8">
        <f t="shared" si="20"/>
        <v>0</v>
      </c>
      <c r="J391" s="9"/>
    </row>
    <row r="392" spans="1:10" ht="16.5" customHeight="1">
      <c r="A392" s="61"/>
      <c r="B392" s="61"/>
      <c r="C392" s="36">
        <v>4270</v>
      </c>
      <c r="D392" s="75" t="s">
        <v>349</v>
      </c>
      <c r="E392" s="74">
        <v>2122</v>
      </c>
      <c r="F392" s="8"/>
      <c r="G392" s="8"/>
      <c r="H392" s="8">
        <f t="shared" si="20"/>
        <v>2122</v>
      </c>
      <c r="J392" s="9"/>
    </row>
    <row r="393" spans="1:10" ht="16.5" customHeight="1">
      <c r="A393" s="61"/>
      <c r="B393" s="61"/>
      <c r="C393" s="36">
        <v>4280</v>
      </c>
      <c r="D393" s="37" t="s">
        <v>350</v>
      </c>
      <c r="E393" s="74">
        <v>1030</v>
      </c>
      <c r="F393" s="8"/>
      <c r="G393" s="8"/>
      <c r="H393" s="8">
        <f t="shared" si="20"/>
        <v>1030</v>
      </c>
      <c r="J393" s="9"/>
    </row>
    <row r="394" spans="1:10" ht="16.5" customHeight="1">
      <c r="A394" s="61"/>
      <c r="B394" s="61"/>
      <c r="C394" s="36">
        <v>4300</v>
      </c>
      <c r="D394" s="75" t="s">
        <v>351</v>
      </c>
      <c r="E394" s="74">
        <v>7210</v>
      </c>
      <c r="F394" s="8"/>
      <c r="G394" s="8"/>
      <c r="H394" s="8">
        <f t="shared" si="20"/>
        <v>7210</v>
      </c>
      <c r="J394" s="9"/>
    </row>
    <row r="395" spans="1:10" ht="12.75" customHeight="1" hidden="1">
      <c r="A395" s="61"/>
      <c r="B395" s="61"/>
      <c r="C395" s="36"/>
      <c r="D395" s="75"/>
      <c r="E395" s="74"/>
      <c r="F395" s="8"/>
      <c r="G395" s="8"/>
      <c r="H395" s="8">
        <f t="shared" si="20"/>
        <v>0</v>
      </c>
      <c r="J395" s="9"/>
    </row>
    <row r="396" spans="1:10" ht="12.75" customHeight="1" hidden="1">
      <c r="A396" s="61"/>
      <c r="B396" s="61"/>
      <c r="C396" s="36"/>
      <c r="D396" s="75"/>
      <c r="E396" s="74"/>
      <c r="F396" s="8"/>
      <c r="G396" s="8"/>
      <c r="H396" s="8">
        <f t="shared" si="20"/>
        <v>0</v>
      </c>
      <c r="J396" s="9"/>
    </row>
    <row r="397" spans="1:10" ht="16.5" customHeight="1">
      <c r="A397" s="61"/>
      <c r="B397" s="61"/>
      <c r="C397" s="36">
        <v>4350</v>
      </c>
      <c r="D397" s="75" t="s">
        <v>352</v>
      </c>
      <c r="E397" s="74">
        <v>1030</v>
      </c>
      <c r="F397" s="8"/>
      <c r="G397" s="8"/>
      <c r="H397" s="8">
        <f t="shared" si="20"/>
        <v>1030</v>
      </c>
      <c r="J397" s="9"/>
    </row>
    <row r="398" spans="1:10" ht="16.5" customHeight="1">
      <c r="A398" s="61"/>
      <c r="B398" s="61"/>
      <c r="C398" s="36">
        <v>4370</v>
      </c>
      <c r="D398" s="37" t="s">
        <v>353</v>
      </c>
      <c r="E398" s="74">
        <v>2060</v>
      </c>
      <c r="F398" s="8"/>
      <c r="G398" s="8"/>
      <c r="H398" s="8">
        <f t="shared" si="20"/>
        <v>2060</v>
      </c>
      <c r="J398" s="9"/>
    </row>
    <row r="399" spans="1:10" ht="16.5" customHeight="1">
      <c r="A399" s="61"/>
      <c r="B399" s="61"/>
      <c r="C399" s="36">
        <v>4410</v>
      </c>
      <c r="D399" s="75" t="s">
        <v>354</v>
      </c>
      <c r="E399" s="74">
        <v>11691</v>
      </c>
      <c r="F399" s="8"/>
      <c r="G399" s="8"/>
      <c r="H399" s="8">
        <f t="shared" si="20"/>
        <v>11691</v>
      </c>
      <c r="J399" s="9"/>
    </row>
    <row r="400" spans="1:10" ht="16.5" customHeight="1">
      <c r="A400" s="61"/>
      <c r="B400" s="61"/>
      <c r="C400" s="36">
        <v>4430</v>
      </c>
      <c r="D400" s="75" t="s">
        <v>355</v>
      </c>
      <c r="E400" s="74">
        <v>210</v>
      </c>
      <c r="F400" s="8"/>
      <c r="G400" s="8"/>
      <c r="H400" s="8">
        <f t="shared" si="20"/>
        <v>210</v>
      </c>
      <c r="J400" s="9"/>
    </row>
    <row r="401" spans="1:10" ht="16.5" customHeight="1">
      <c r="A401" s="61"/>
      <c r="B401" s="61"/>
      <c r="C401" s="36">
        <v>4440</v>
      </c>
      <c r="D401" s="37" t="s">
        <v>356</v>
      </c>
      <c r="E401" s="74">
        <v>11492</v>
      </c>
      <c r="F401" s="8"/>
      <c r="G401" s="8"/>
      <c r="H401" s="8">
        <f t="shared" si="20"/>
        <v>11492</v>
      </c>
      <c r="J401" s="9"/>
    </row>
    <row r="402" spans="1:10" ht="16.5" customHeight="1">
      <c r="A402" s="61"/>
      <c r="B402" s="61"/>
      <c r="C402" s="36">
        <v>4700</v>
      </c>
      <c r="D402" s="37" t="s">
        <v>357</v>
      </c>
      <c r="E402" s="74">
        <v>620</v>
      </c>
      <c r="F402" s="8"/>
      <c r="G402" s="8"/>
      <c r="H402" s="8">
        <f t="shared" si="20"/>
        <v>620</v>
      </c>
      <c r="J402" s="9"/>
    </row>
    <row r="403" spans="1:10" ht="27.75" customHeight="1">
      <c r="A403" s="60"/>
      <c r="B403" s="60"/>
      <c r="C403" s="32">
        <v>4740</v>
      </c>
      <c r="D403" s="37" t="s">
        <v>358</v>
      </c>
      <c r="E403" s="58">
        <v>1030</v>
      </c>
      <c r="F403" s="8"/>
      <c r="G403" s="8"/>
      <c r="H403" s="8">
        <f t="shared" si="20"/>
        <v>1030</v>
      </c>
      <c r="J403" s="9"/>
    </row>
    <row r="404" spans="1:10" ht="16.5" customHeight="1">
      <c r="A404" s="61"/>
      <c r="B404" s="61"/>
      <c r="C404" s="36">
        <v>4750</v>
      </c>
      <c r="D404" s="37" t="s">
        <v>359</v>
      </c>
      <c r="E404" s="74">
        <v>1030</v>
      </c>
      <c r="F404" s="8"/>
      <c r="G404" s="8"/>
      <c r="H404" s="8">
        <f t="shared" si="20"/>
        <v>1030</v>
      </c>
      <c r="J404" s="9"/>
    </row>
    <row r="405" spans="1:10" s="3" customFormat="1" ht="16.5" customHeight="1">
      <c r="A405" s="59"/>
      <c r="B405" s="59">
        <v>85278</v>
      </c>
      <c r="C405" s="54"/>
      <c r="D405" s="73" t="s">
        <v>360</v>
      </c>
      <c r="E405" s="6">
        <f>E406</f>
        <v>0</v>
      </c>
      <c r="F405" s="6">
        <f>F406</f>
        <v>0</v>
      </c>
      <c r="G405" s="6">
        <f>G406</f>
        <v>0</v>
      </c>
      <c r="H405" s="6">
        <f>H406</f>
        <v>0</v>
      </c>
      <c r="J405" s="9"/>
    </row>
    <row r="406" spans="1:10" ht="16.5" customHeight="1">
      <c r="A406" s="61"/>
      <c r="B406" s="61"/>
      <c r="C406" s="36">
        <v>3110</v>
      </c>
      <c r="D406" s="37" t="s">
        <v>361</v>
      </c>
      <c r="E406" s="74">
        <f>F406+G406</f>
        <v>0</v>
      </c>
      <c r="F406" s="8"/>
      <c r="G406" s="8"/>
      <c r="H406" s="8">
        <f>E406+F406-G406</f>
        <v>0</v>
      </c>
      <c r="J406" s="9"/>
    </row>
    <row r="407" spans="1:10" s="3" customFormat="1" ht="16.5" customHeight="1">
      <c r="A407" s="59"/>
      <c r="B407" s="59">
        <v>85295</v>
      </c>
      <c r="C407" s="54"/>
      <c r="D407" s="55" t="s">
        <v>362</v>
      </c>
      <c r="E407" s="6">
        <f>SUM(E410:E421)</f>
        <v>600607</v>
      </c>
      <c r="F407" s="6">
        <f>SUM(F410:F421)</f>
        <v>0</v>
      </c>
      <c r="G407" s="6">
        <f>SUM(G410:G421)</f>
        <v>0</v>
      </c>
      <c r="H407" s="6">
        <f>SUM(H410:H421)</f>
        <v>600607</v>
      </c>
      <c r="J407" s="9"/>
    </row>
    <row r="408" spans="1:10" ht="12.75" customHeight="1" hidden="1">
      <c r="A408" s="60"/>
      <c r="B408" s="60"/>
      <c r="C408" s="32"/>
      <c r="D408" s="41"/>
      <c r="E408" s="58"/>
      <c r="F408" s="8"/>
      <c r="G408" s="8"/>
      <c r="H408" s="8"/>
      <c r="J408" s="9"/>
    </row>
    <row r="409" spans="1:10" ht="12.75" customHeight="1" hidden="1">
      <c r="A409" s="60"/>
      <c r="B409" s="60"/>
      <c r="C409" s="29"/>
      <c r="D409" s="85"/>
      <c r="E409" s="83"/>
      <c r="F409" s="8"/>
      <c r="G409" s="8"/>
      <c r="H409" s="8"/>
      <c r="J409" s="9"/>
    </row>
    <row r="410" spans="1:10" ht="16.5" customHeight="1">
      <c r="A410" s="61"/>
      <c r="B410" s="61"/>
      <c r="C410" s="36">
        <v>3110</v>
      </c>
      <c r="D410" s="37" t="s">
        <v>363</v>
      </c>
      <c r="E410" s="74">
        <v>350451</v>
      </c>
      <c r="F410" s="8"/>
      <c r="G410" s="8"/>
      <c r="H410" s="8">
        <f>E410+F410-G410</f>
        <v>350451</v>
      </c>
      <c r="J410" s="9"/>
    </row>
    <row r="411" spans="1:10" ht="12.75" customHeight="1" hidden="1">
      <c r="A411" s="61"/>
      <c r="B411" s="61"/>
      <c r="C411" s="36"/>
      <c r="D411" s="37"/>
      <c r="E411" s="74"/>
      <c r="F411" s="8"/>
      <c r="G411" s="8"/>
      <c r="H411" s="8">
        <f aca="true" t="shared" si="21" ref="H411:H421">E411+F411-G411</f>
        <v>0</v>
      </c>
      <c r="J411" s="9"/>
    </row>
    <row r="412" spans="1:10" ht="12.75" customHeight="1" hidden="1">
      <c r="A412" s="61"/>
      <c r="B412" s="61"/>
      <c r="C412" s="36"/>
      <c r="D412" s="37"/>
      <c r="E412" s="74"/>
      <c r="F412" s="8"/>
      <c r="G412" s="8"/>
      <c r="H412" s="8">
        <f t="shared" si="21"/>
        <v>0</v>
      </c>
      <c r="J412" s="9"/>
    </row>
    <row r="413" spans="1:10" ht="16.5" customHeight="1">
      <c r="A413" s="61"/>
      <c r="B413" s="61"/>
      <c r="C413" s="36">
        <v>4113</v>
      </c>
      <c r="D413" s="75" t="s">
        <v>364</v>
      </c>
      <c r="E413" s="74">
        <v>6291</v>
      </c>
      <c r="F413" s="8"/>
      <c r="G413" s="8"/>
      <c r="H413" s="8">
        <f t="shared" si="21"/>
        <v>6291</v>
      </c>
      <c r="J413" s="9"/>
    </row>
    <row r="414" spans="1:10" ht="16.5" customHeight="1">
      <c r="A414" s="61"/>
      <c r="B414" s="61"/>
      <c r="C414" s="36">
        <v>4123</v>
      </c>
      <c r="D414" s="75" t="s">
        <v>365</v>
      </c>
      <c r="E414" s="74">
        <v>997</v>
      </c>
      <c r="F414" s="8"/>
      <c r="G414" s="8"/>
      <c r="H414" s="8">
        <f t="shared" si="21"/>
        <v>997</v>
      </c>
      <c r="J414" s="9"/>
    </row>
    <row r="415" spans="1:10" ht="16.5" customHeight="1">
      <c r="A415" s="61"/>
      <c r="B415" s="61"/>
      <c r="C415" s="36">
        <v>4173</v>
      </c>
      <c r="D415" s="37" t="s">
        <v>366</v>
      </c>
      <c r="E415" s="74">
        <v>41166</v>
      </c>
      <c r="F415" s="8"/>
      <c r="G415" s="8"/>
      <c r="H415" s="8">
        <f t="shared" si="21"/>
        <v>41166</v>
      </c>
      <c r="J415" s="9"/>
    </row>
    <row r="416" spans="1:10" ht="16.5" customHeight="1">
      <c r="A416" s="61"/>
      <c r="B416" s="61"/>
      <c r="C416" s="36">
        <v>4213</v>
      </c>
      <c r="D416" s="75" t="s">
        <v>367</v>
      </c>
      <c r="E416" s="74">
        <v>48555</v>
      </c>
      <c r="F416" s="8"/>
      <c r="G416" s="8"/>
      <c r="H416" s="8">
        <f t="shared" si="21"/>
        <v>48555</v>
      </c>
      <c r="J416" s="9"/>
    </row>
    <row r="417" spans="1:10" ht="16.5" customHeight="1">
      <c r="A417" s="61"/>
      <c r="B417" s="61"/>
      <c r="C417" s="36">
        <v>4280</v>
      </c>
      <c r="D417" s="37" t="s">
        <v>368</v>
      </c>
      <c r="E417" s="74">
        <f>F417+G417</f>
        <v>0</v>
      </c>
      <c r="F417" s="8"/>
      <c r="G417" s="8"/>
      <c r="H417" s="8">
        <f t="shared" si="21"/>
        <v>0</v>
      </c>
      <c r="J417" s="9"/>
    </row>
    <row r="418" spans="1:10" ht="16.5" customHeight="1">
      <c r="A418" s="61"/>
      <c r="B418" s="61"/>
      <c r="C418" s="36">
        <v>4303</v>
      </c>
      <c r="D418" s="75" t="s">
        <v>369</v>
      </c>
      <c r="E418" s="74">
        <v>149023</v>
      </c>
      <c r="F418" s="8"/>
      <c r="G418" s="8"/>
      <c r="H418" s="8">
        <f t="shared" si="21"/>
        <v>149023</v>
      </c>
      <c r="J418" s="9"/>
    </row>
    <row r="419" spans="1:10" ht="16.5" customHeight="1">
      <c r="A419" s="61"/>
      <c r="B419" s="61"/>
      <c r="C419" s="36">
        <v>4413</v>
      </c>
      <c r="D419" s="37" t="s">
        <v>370</v>
      </c>
      <c r="E419" s="74">
        <f>F419+G419</f>
        <v>0</v>
      </c>
      <c r="F419" s="8"/>
      <c r="G419" s="8"/>
      <c r="H419" s="8">
        <f t="shared" si="21"/>
        <v>0</v>
      </c>
      <c r="J419" s="9"/>
    </row>
    <row r="420" spans="1:10" ht="27.75" customHeight="1">
      <c r="A420" s="61"/>
      <c r="B420" s="61"/>
      <c r="C420" s="36">
        <v>4743</v>
      </c>
      <c r="D420" s="37" t="s">
        <v>371</v>
      </c>
      <c r="E420" s="74">
        <v>1296</v>
      </c>
      <c r="F420" s="8"/>
      <c r="G420" s="8"/>
      <c r="H420" s="8">
        <f t="shared" si="21"/>
        <v>1296</v>
      </c>
      <c r="J420" s="9"/>
    </row>
    <row r="421" spans="1:10" ht="16.5" customHeight="1">
      <c r="A421" s="61"/>
      <c r="B421" s="61"/>
      <c r="C421" s="36">
        <v>4753</v>
      </c>
      <c r="D421" s="37" t="s">
        <v>372</v>
      </c>
      <c r="E421" s="74">
        <v>2828</v>
      </c>
      <c r="F421" s="8"/>
      <c r="G421" s="8"/>
      <c r="H421" s="8">
        <f t="shared" si="21"/>
        <v>2828</v>
      </c>
      <c r="J421" s="9"/>
    </row>
    <row r="422" spans="1:10" s="3" customFormat="1" ht="16.5" customHeight="1">
      <c r="A422" s="62">
        <v>853</v>
      </c>
      <c r="B422" s="62"/>
      <c r="C422" s="51"/>
      <c r="D422" s="52" t="s">
        <v>373</v>
      </c>
      <c r="E422" s="2">
        <f>E423</f>
        <v>207870</v>
      </c>
      <c r="F422" s="2">
        <f>F423</f>
        <v>0</v>
      </c>
      <c r="G422" s="2">
        <f>G423</f>
        <v>0</v>
      </c>
      <c r="H422" s="2">
        <f>H423</f>
        <v>207870</v>
      </c>
      <c r="J422" s="9"/>
    </row>
    <row r="423" spans="1:10" s="3" customFormat="1" ht="16.5" customHeight="1">
      <c r="A423" s="64"/>
      <c r="B423" s="64">
        <v>85395</v>
      </c>
      <c r="C423" s="65"/>
      <c r="D423" s="66" t="s">
        <v>374</v>
      </c>
      <c r="E423" s="79">
        <f>SUM(E424:E439)</f>
        <v>207870</v>
      </c>
      <c r="F423" s="79">
        <f>SUM(F424:F439)</f>
        <v>0</v>
      </c>
      <c r="G423" s="79">
        <f>SUM(G424:G439)</f>
        <v>0</v>
      </c>
      <c r="H423" s="79">
        <f>SUM(H424:H439)</f>
        <v>207870</v>
      </c>
      <c r="J423" s="9"/>
    </row>
    <row r="424" spans="1:10" ht="16.5" customHeight="1">
      <c r="A424" s="61"/>
      <c r="B424" s="61"/>
      <c r="C424" s="36">
        <v>4018</v>
      </c>
      <c r="D424" s="37" t="s">
        <v>375</v>
      </c>
      <c r="E424" s="74">
        <v>45192</v>
      </c>
      <c r="F424" s="74"/>
      <c r="G424" s="8"/>
      <c r="H424" s="8">
        <f>E424+F424-G424</f>
        <v>45192</v>
      </c>
      <c r="J424" s="9"/>
    </row>
    <row r="425" spans="1:10" ht="16.5" customHeight="1">
      <c r="A425" s="61"/>
      <c r="B425" s="61"/>
      <c r="C425" s="36">
        <v>4019</v>
      </c>
      <c r="D425" s="37" t="s">
        <v>376</v>
      </c>
      <c r="E425" s="74">
        <v>2660</v>
      </c>
      <c r="F425" s="8"/>
      <c r="G425" s="8"/>
      <c r="H425" s="8">
        <f aca="true" t="shared" si="22" ref="H425:H440">E425+F425-G425</f>
        <v>2660</v>
      </c>
      <c r="J425" s="9"/>
    </row>
    <row r="426" spans="1:10" ht="16.5" customHeight="1">
      <c r="A426" s="61"/>
      <c r="B426" s="61"/>
      <c r="C426" s="36">
        <v>4118</v>
      </c>
      <c r="D426" s="75" t="s">
        <v>377</v>
      </c>
      <c r="E426" s="74">
        <v>12380</v>
      </c>
      <c r="F426" s="8"/>
      <c r="G426" s="8"/>
      <c r="H426" s="8">
        <f t="shared" si="22"/>
        <v>12380</v>
      </c>
      <c r="J426" s="9"/>
    </row>
    <row r="427" spans="1:10" ht="16.5" customHeight="1">
      <c r="A427" s="61"/>
      <c r="B427" s="61"/>
      <c r="C427" s="36">
        <v>4119</v>
      </c>
      <c r="D427" s="75" t="s">
        <v>378</v>
      </c>
      <c r="E427" s="74">
        <v>728</v>
      </c>
      <c r="F427" s="8"/>
      <c r="G427" s="8"/>
      <c r="H427" s="8">
        <f t="shared" si="22"/>
        <v>728</v>
      </c>
      <c r="J427" s="9"/>
    </row>
    <row r="428" spans="1:10" ht="16.5" customHeight="1">
      <c r="A428" s="61"/>
      <c r="B428" s="61"/>
      <c r="C428" s="36">
        <v>4128</v>
      </c>
      <c r="D428" s="75" t="s">
        <v>379</v>
      </c>
      <c r="E428" s="74">
        <v>1892</v>
      </c>
      <c r="F428" s="8"/>
      <c r="G428" s="8"/>
      <c r="H428" s="8">
        <f t="shared" si="22"/>
        <v>1892</v>
      </c>
      <c r="J428" s="9"/>
    </row>
    <row r="429" spans="1:10" ht="16.5" customHeight="1">
      <c r="A429" s="61"/>
      <c r="B429" s="61"/>
      <c r="C429" s="36">
        <v>4129</v>
      </c>
      <c r="D429" s="75" t="s">
        <v>380</v>
      </c>
      <c r="E429" s="74">
        <v>108</v>
      </c>
      <c r="F429" s="8"/>
      <c r="G429" s="8"/>
      <c r="H429" s="8">
        <f t="shared" si="22"/>
        <v>108</v>
      </c>
      <c r="J429" s="9"/>
    </row>
    <row r="430" spans="1:10" ht="16.5" customHeight="1">
      <c r="A430" s="61"/>
      <c r="B430" s="61"/>
      <c r="C430" s="36">
        <v>4178</v>
      </c>
      <c r="D430" s="37" t="s">
        <v>381</v>
      </c>
      <c r="E430" s="74">
        <v>31844</v>
      </c>
      <c r="F430" s="8"/>
      <c r="G430" s="8"/>
      <c r="H430" s="8">
        <f t="shared" si="22"/>
        <v>31844</v>
      </c>
      <c r="J430" s="9"/>
    </row>
    <row r="431" spans="1:10" ht="16.5" customHeight="1">
      <c r="A431" s="61"/>
      <c r="B431" s="61"/>
      <c r="C431" s="36">
        <v>4179</v>
      </c>
      <c r="D431" s="37" t="s">
        <v>382</v>
      </c>
      <c r="E431" s="74">
        <v>1872</v>
      </c>
      <c r="F431" s="8"/>
      <c r="G431" s="8"/>
      <c r="H431" s="8">
        <f t="shared" si="22"/>
        <v>1872</v>
      </c>
      <c r="J431" s="9"/>
    </row>
    <row r="432" spans="1:10" ht="16.5" customHeight="1">
      <c r="A432" s="61"/>
      <c r="B432" s="61"/>
      <c r="C432" s="36">
        <v>4218</v>
      </c>
      <c r="D432" s="75" t="s">
        <v>383</v>
      </c>
      <c r="E432" s="74">
        <v>13457</v>
      </c>
      <c r="F432" s="8"/>
      <c r="G432" s="8"/>
      <c r="H432" s="8">
        <f t="shared" si="22"/>
        <v>13457</v>
      </c>
      <c r="J432" s="9"/>
    </row>
    <row r="433" spans="1:10" ht="16.5" customHeight="1">
      <c r="A433" s="61"/>
      <c r="B433" s="61"/>
      <c r="C433" s="36">
        <v>4219</v>
      </c>
      <c r="D433" s="75" t="s">
        <v>384</v>
      </c>
      <c r="E433" s="74">
        <v>661</v>
      </c>
      <c r="F433" s="8"/>
      <c r="G433" s="8"/>
      <c r="H433" s="8">
        <f t="shared" si="22"/>
        <v>661</v>
      </c>
      <c r="J433" s="9"/>
    </row>
    <row r="434" spans="1:10" ht="16.5" customHeight="1">
      <c r="A434" s="61"/>
      <c r="B434" s="61"/>
      <c r="C434" s="36">
        <v>4038</v>
      </c>
      <c r="D434" s="75" t="s">
        <v>385</v>
      </c>
      <c r="E434" s="74">
        <v>91126</v>
      </c>
      <c r="F434" s="8"/>
      <c r="G434" s="8"/>
      <c r="H434" s="8">
        <f t="shared" si="22"/>
        <v>91126</v>
      </c>
      <c r="J434" s="9"/>
    </row>
    <row r="435" spans="1:10" ht="16.5" customHeight="1">
      <c r="A435" s="61"/>
      <c r="B435" s="61"/>
      <c r="C435" s="36">
        <v>4309</v>
      </c>
      <c r="D435" s="75" t="s">
        <v>386</v>
      </c>
      <c r="E435" s="74">
        <v>5362</v>
      </c>
      <c r="F435" s="8"/>
      <c r="G435" s="8"/>
      <c r="H435" s="8">
        <f t="shared" si="22"/>
        <v>5362</v>
      </c>
      <c r="J435" s="9"/>
    </row>
    <row r="436" spans="1:10" ht="12.75" customHeight="1" hidden="1">
      <c r="A436" s="61"/>
      <c r="B436" s="61"/>
      <c r="C436" s="36"/>
      <c r="D436" s="37"/>
      <c r="E436" s="74"/>
      <c r="F436" s="8"/>
      <c r="G436" s="8"/>
      <c r="H436" s="8">
        <f t="shared" si="22"/>
        <v>0</v>
      </c>
      <c r="J436" s="9"/>
    </row>
    <row r="437" spans="1:10" ht="12.75" customHeight="1" hidden="1">
      <c r="A437" s="61"/>
      <c r="B437" s="61"/>
      <c r="C437" s="36"/>
      <c r="D437" s="37"/>
      <c r="E437" s="74"/>
      <c r="F437" s="8"/>
      <c r="G437" s="8"/>
      <c r="H437" s="8">
        <f t="shared" si="22"/>
        <v>0</v>
      </c>
      <c r="J437" s="9"/>
    </row>
    <row r="438" spans="1:10" ht="16.5" customHeight="1">
      <c r="A438" s="61"/>
      <c r="B438" s="61"/>
      <c r="C438" s="36">
        <v>4758</v>
      </c>
      <c r="D438" s="37" t="s">
        <v>387</v>
      </c>
      <c r="E438" s="74">
        <v>555</v>
      </c>
      <c r="F438" s="8"/>
      <c r="G438" s="8"/>
      <c r="H438" s="8">
        <f t="shared" si="22"/>
        <v>555</v>
      </c>
      <c r="J438" s="9"/>
    </row>
    <row r="439" spans="1:10" ht="16.5" customHeight="1">
      <c r="A439" s="61"/>
      <c r="B439" s="61"/>
      <c r="C439" s="36">
        <v>4759</v>
      </c>
      <c r="D439" s="37" t="s">
        <v>388</v>
      </c>
      <c r="E439" s="74">
        <v>33</v>
      </c>
      <c r="F439" s="8"/>
      <c r="G439" s="8"/>
      <c r="H439" s="8">
        <f t="shared" si="22"/>
        <v>33</v>
      </c>
      <c r="J439" s="9"/>
    </row>
    <row r="440" spans="1:10" ht="12.75" customHeight="1" hidden="1">
      <c r="A440" s="61"/>
      <c r="B440" s="61"/>
      <c r="C440" s="36"/>
      <c r="D440" s="37"/>
      <c r="E440" s="74"/>
      <c r="F440" s="8"/>
      <c r="G440" s="8"/>
      <c r="H440" s="8">
        <f t="shared" si="22"/>
        <v>0</v>
      </c>
      <c r="J440" s="9"/>
    </row>
    <row r="441" spans="1:10" s="3" customFormat="1" ht="16.5" customHeight="1">
      <c r="A441" s="62">
        <v>854</v>
      </c>
      <c r="B441" s="62"/>
      <c r="C441" s="51"/>
      <c r="D441" s="52" t="s">
        <v>389</v>
      </c>
      <c r="E441" s="2">
        <f>E442+E479+E468</f>
        <v>388146</v>
      </c>
      <c r="F441" s="2">
        <f>F442+F479+F468</f>
        <v>0</v>
      </c>
      <c r="G441" s="2">
        <f>G442+G479+G468</f>
        <v>0</v>
      </c>
      <c r="H441" s="2">
        <f>H442+H479+H468</f>
        <v>388146</v>
      </c>
      <c r="J441" s="9"/>
    </row>
    <row r="442" spans="1:10" s="3" customFormat="1" ht="16.5" customHeight="1">
      <c r="A442" s="59"/>
      <c r="B442" s="59">
        <v>85401</v>
      </c>
      <c r="C442" s="54"/>
      <c r="D442" s="55" t="s">
        <v>390</v>
      </c>
      <c r="E442" s="6">
        <f>E443+E444+E445+E446+E447+E448+E449+E451+E452+E453+E454+E455+E450</f>
        <v>154772</v>
      </c>
      <c r="F442" s="6">
        <f>F443+F444+F445+F446+F447+F448+F449+F451+F452+F453+F454+F455+F450</f>
        <v>0</v>
      </c>
      <c r="G442" s="6">
        <f>G443+G444+G445+G446+G447+G448+G449+G451+G452+G453+G454+G455+G450</f>
        <v>0</v>
      </c>
      <c r="H442" s="6">
        <f>H443+H444+H445+H446+H447+H448+H449+H451+H452+H453+H454+H455+H450</f>
        <v>154772</v>
      </c>
      <c r="J442" s="9"/>
    </row>
    <row r="443" spans="1:10" ht="16.5" customHeight="1">
      <c r="A443" s="61"/>
      <c r="B443" s="61"/>
      <c r="C443" s="36">
        <v>3020</v>
      </c>
      <c r="D443" s="37" t="s">
        <v>391</v>
      </c>
      <c r="E443" s="74">
        <v>11290</v>
      </c>
      <c r="F443" s="8"/>
      <c r="G443" s="8"/>
      <c r="H443" s="58">
        <f>E443+F443-G443</f>
        <v>11290</v>
      </c>
      <c r="J443" s="9"/>
    </row>
    <row r="444" spans="1:10" ht="16.5" customHeight="1">
      <c r="A444" s="61"/>
      <c r="B444" s="61"/>
      <c r="C444" s="36">
        <v>4010</v>
      </c>
      <c r="D444" s="37" t="s">
        <v>392</v>
      </c>
      <c r="E444" s="74">
        <v>100892</v>
      </c>
      <c r="F444" s="8"/>
      <c r="G444" s="8"/>
      <c r="H444" s="58">
        <f aca="true" t="shared" si="23" ref="H444:H455">E444+F444-G444</f>
        <v>100892</v>
      </c>
      <c r="J444" s="9"/>
    </row>
    <row r="445" spans="1:10" ht="16.5" customHeight="1">
      <c r="A445" s="61"/>
      <c r="B445" s="61"/>
      <c r="C445" s="36">
        <v>4040</v>
      </c>
      <c r="D445" s="37" t="s">
        <v>393</v>
      </c>
      <c r="E445" s="74">
        <v>6257</v>
      </c>
      <c r="F445" s="8"/>
      <c r="G445" s="8"/>
      <c r="H445" s="58">
        <f t="shared" si="23"/>
        <v>6257</v>
      </c>
      <c r="J445" s="9"/>
    </row>
    <row r="446" spans="1:10" ht="16.5" customHeight="1">
      <c r="A446" s="61"/>
      <c r="B446" s="61"/>
      <c r="C446" s="36">
        <v>4110</v>
      </c>
      <c r="D446" s="37" t="s">
        <v>394</v>
      </c>
      <c r="E446" s="74">
        <v>18311</v>
      </c>
      <c r="F446" s="8"/>
      <c r="G446" s="8"/>
      <c r="H446" s="58">
        <f t="shared" si="23"/>
        <v>18311</v>
      </c>
      <c r="J446" s="9"/>
    </row>
    <row r="447" spans="1:10" ht="16.5" customHeight="1">
      <c r="A447" s="61"/>
      <c r="B447" s="61"/>
      <c r="C447" s="36">
        <v>4120</v>
      </c>
      <c r="D447" s="37" t="s">
        <v>395</v>
      </c>
      <c r="E447" s="74">
        <v>2902</v>
      </c>
      <c r="F447" s="8"/>
      <c r="G447" s="8"/>
      <c r="H447" s="58">
        <f t="shared" si="23"/>
        <v>2902</v>
      </c>
      <c r="J447" s="9"/>
    </row>
    <row r="448" spans="1:10" ht="16.5" customHeight="1">
      <c r="A448" s="61"/>
      <c r="B448" s="61"/>
      <c r="C448" s="36">
        <v>4210</v>
      </c>
      <c r="D448" s="37" t="s">
        <v>396</v>
      </c>
      <c r="E448" s="74">
        <v>2500</v>
      </c>
      <c r="F448" s="8"/>
      <c r="G448" s="8"/>
      <c r="H448" s="58">
        <f t="shared" si="23"/>
        <v>2500</v>
      </c>
      <c r="J448" s="9"/>
    </row>
    <row r="449" spans="1:10" ht="16.5" customHeight="1">
      <c r="A449" s="61"/>
      <c r="B449" s="61"/>
      <c r="C449" s="36">
        <v>4240</v>
      </c>
      <c r="D449" s="37" t="s">
        <v>397</v>
      </c>
      <c r="E449" s="74">
        <v>3000</v>
      </c>
      <c r="F449" s="8"/>
      <c r="G449" s="8"/>
      <c r="H449" s="58">
        <f t="shared" si="23"/>
        <v>3000</v>
      </c>
      <c r="J449" s="9"/>
    </row>
    <row r="450" spans="1:10" ht="12.75" customHeight="1" hidden="1">
      <c r="A450" s="61"/>
      <c r="B450" s="61"/>
      <c r="C450" s="36"/>
      <c r="D450" s="37"/>
      <c r="E450" s="74"/>
      <c r="F450" s="8"/>
      <c r="G450" s="8"/>
      <c r="H450" s="58">
        <f t="shared" si="23"/>
        <v>0</v>
      </c>
      <c r="J450" s="9"/>
    </row>
    <row r="451" spans="1:10" ht="16.5" customHeight="1">
      <c r="A451" s="61"/>
      <c r="B451" s="61"/>
      <c r="C451" s="36">
        <v>4270</v>
      </c>
      <c r="D451" s="37" t="s">
        <v>398</v>
      </c>
      <c r="E451" s="74">
        <v>900</v>
      </c>
      <c r="F451" s="8"/>
      <c r="G451" s="8"/>
      <c r="H451" s="58">
        <f t="shared" si="23"/>
        <v>900</v>
      </c>
      <c r="J451" s="9"/>
    </row>
    <row r="452" spans="1:10" ht="16.5" customHeight="1">
      <c r="A452" s="61"/>
      <c r="B452" s="61"/>
      <c r="C452" s="36">
        <v>4300</v>
      </c>
      <c r="D452" s="37" t="s">
        <v>399</v>
      </c>
      <c r="E452" s="74">
        <v>500</v>
      </c>
      <c r="F452" s="8"/>
      <c r="G452" s="8"/>
      <c r="H452" s="58">
        <f t="shared" si="23"/>
        <v>500</v>
      </c>
      <c r="J452" s="9"/>
    </row>
    <row r="453" spans="1:10" ht="16.5" customHeight="1">
      <c r="A453" s="61"/>
      <c r="B453" s="61"/>
      <c r="C453" s="36">
        <v>4410</v>
      </c>
      <c r="D453" s="37" t="s">
        <v>400</v>
      </c>
      <c r="E453" s="74">
        <v>300</v>
      </c>
      <c r="F453" s="8"/>
      <c r="G453" s="8"/>
      <c r="H453" s="58">
        <f t="shared" si="23"/>
        <v>300</v>
      </c>
      <c r="J453" s="9"/>
    </row>
    <row r="454" spans="1:10" ht="16.5" customHeight="1">
      <c r="A454" s="61"/>
      <c r="B454" s="61"/>
      <c r="C454" s="36">
        <v>4440</v>
      </c>
      <c r="D454" s="37" t="s">
        <v>401</v>
      </c>
      <c r="E454" s="74">
        <v>7320</v>
      </c>
      <c r="F454" s="8"/>
      <c r="G454" s="8"/>
      <c r="H454" s="58">
        <f t="shared" si="23"/>
        <v>7320</v>
      </c>
      <c r="J454" s="9"/>
    </row>
    <row r="455" spans="1:10" ht="16.5" customHeight="1">
      <c r="A455" s="61"/>
      <c r="B455" s="61"/>
      <c r="C455" s="36">
        <v>4700</v>
      </c>
      <c r="D455" s="37" t="s">
        <v>402</v>
      </c>
      <c r="E455" s="74">
        <v>600</v>
      </c>
      <c r="F455" s="8"/>
      <c r="G455" s="8"/>
      <c r="H455" s="58">
        <f t="shared" si="23"/>
        <v>600</v>
      </c>
      <c r="J455" s="9"/>
    </row>
    <row r="456" spans="1:10" ht="12.75" customHeight="1" hidden="1">
      <c r="A456" s="61"/>
      <c r="B456" s="59"/>
      <c r="C456" s="54"/>
      <c r="D456" s="73"/>
      <c r="E456" s="6"/>
      <c r="F456" s="8"/>
      <c r="G456" s="8"/>
      <c r="H456" s="8"/>
      <c r="J456" s="9"/>
    </row>
    <row r="457" spans="1:10" ht="12.75" customHeight="1" hidden="1">
      <c r="A457" s="61"/>
      <c r="B457" s="61"/>
      <c r="C457" s="36"/>
      <c r="D457" s="37"/>
      <c r="E457" s="74"/>
      <c r="F457" s="8"/>
      <c r="G457" s="8"/>
      <c r="H457" s="8"/>
      <c r="J457" s="9"/>
    </row>
    <row r="458" spans="1:10" ht="12.75" customHeight="1" hidden="1">
      <c r="A458" s="61"/>
      <c r="B458" s="61"/>
      <c r="C458" s="36"/>
      <c r="D458" s="37"/>
      <c r="E458" s="74"/>
      <c r="F458" s="8"/>
      <c r="G458" s="8"/>
      <c r="H458" s="8"/>
      <c r="J458" s="9"/>
    </row>
    <row r="459" spans="1:10" ht="12.75" customHeight="1" hidden="1">
      <c r="A459" s="61"/>
      <c r="B459" s="61"/>
      <c r="C459" s="36"/>
      <c r="D459" s="37"/>
      <c r="E459" s="74"/>
      <c r="F459" s="8"/>
      <c r="G459" s="8"/>
      <c r="H459" s="8"/>
      <c r="J459" s="9"/>
    </row>
    <row r="460" spans="1:10" ht="12.75" customHeight="1" hidden="1">
      <c r="A460" s="61"/>
      <c r="B460" s="61"/>
      <c r="C460" s="36"/>
      <c r="D460" s="37"/>
      <c r="E460" s="74"/>
      <c r="F460" s="8"/>
      <c r="G460" s="8"/>
      <c r="H460" s="8"/>
      <c r="J460" s="9"/>
    </row>
    <row r="461" spans="1:10" ht="12.75" customHeight="1" hidden="1">
      <c r="A461" s="61"/>
      <c r="B461" s="61"/>
      <c r="C461" s="36"/>
      <c r="D461" s="37"/>
      <c r="E461" s="74"/>
      <c r="F461" s="8"/>
      <c r="G461" s="8"/>
      <c r="H461" s="8"/>
      <c r="J461" s="9"/>
    </row>
    <row r="462" spans="1:10" ht="12.75" customHeight="1" hidden="1">
      <c r="A462" s="61"/>
      <c r="B462" s="61"/>
      <c r="C462" s="36"/>
      <c r="D462" s="37"/>
      <c r="E462" s="74"/>
      <c r="F462" s="8"/>
      <c r="G462" s="8"/>
      <c r="H462" s="8"/>
      <c r="J462" s="9"/>
    </row>
    <row r="463" spans="1:10" ht="12.75" customHeight="1" hidden="1">
      <c r="A463" s="61"/>
      <c r="B463" s="61"/>
      <c r="C463" s="36"/>
      <c r="D463" s="37"/>
      <c r="E463" s="74"/>
      <c r="F463" s="8"/>
      <c r="G463" s="8"/>
      <c r="H463" s="8"/>
      <c r="J463" s="9"/>
    </row>
    <row r="464" spans="1:10" ht="12.75" customHeight="1" hidden="1">
      <c r="A464" s="61"/>
      <c r="B464" s="61"/>
      <c r="C464" s="36"/>
      <c r="D464" s="37"/>
      <c r="E464" s="74"/>
      <c r="F464" s="8"/>
      <c r="G464" s="8"/>
      <c r="H464" s="8"/>
      <c r="J464" s="9"/>
    </row>
    <row r="465" spans="1:10" ht="12.75" customHeight="1" hidden="1">
      <c r="A465" s="61"/>
      <c r="B465" s="61"/>
      <c r="C465" s="36"/>
      <c r="D465" s="37"/>
      <c r="E465" s="74"/>
      <c r="F465" s="8"/>
      <c r="G465" s="8"/>
      <c r="H465" s="8"/>
      <c r="J465" s="9"/>
    </row>
    <row r="466" spans="1:10" ht="12.75" customHeight="1" hidden="1">
      <c r="A466" s="61"/>
      <c r="B466" s="61"/>
      <c r="C466" s="36"/>
      <c r="D466" s="37"/>
      <c r="E466" s="74"/>
      <c r="F466" s="8"/>
      <c r="G466" s="8"/>
      <c r="H466" s="8"/>
      <c r="J466" s="9"/>
    </row>
    <row r="467" spans="1:10" ht="12.75" customHeight="1" hidden="1">
      <c r="A467" s="61"/>
      <c r="B467" s="61"/>
      <c r="C467" s="36"/>
      <c r="D467" s="37"/>
      <c r="E467" s="74"/>
      <c r="F467" s="8"/>
      <c r="G467" s="8"/>
      <c r="H467" s="8"/>
      <c r="J467" s="9"/>
    </row>
    <row r="468" spans="1:10" s="3" customFormat="1" ht="16.5" customHeight="1">
      <c r="A468" s="59"/>
      <c r="B468" s="59">
        <v>85415</v>
      </c>
      <c r="C468" s="54"/>
      <c r="D468" s="55" t="s">
        <v>403</v>
      </c>
      <c r="E468" s="6">
        <f>SUM(E469:E478)</f>
        <v>232365</v>
      </c>
      <c r="F468" s="6">
        <f>SUM(F469:F478)</f>
        <v>0</v>
      </c>
      <c r="G468" s="6">
        <f>SUM(G469:G478)</f>
        <v>0</v>
      </c>
      <c r="H468" s="6">
        <f>SUM(H469:H478)</f>
        <v>232365</v>
      </c>
      <c r="J468" s="9"/>
    </row>
    <row r="469" spans="1:10" ht="16.5" customHeight="1">
      <c r="A469" s="61"/>
      <c r="B469" s="61"/>
      <c r="C469" s="36">
        <v>3240</v>
      </c>
      <c r="D469" s="37" t="s">
        <v>404</v>
      </c>
      <c r="E469" s="74">
        <v>229600</v>
      </c>
      <c r="F469" s="8"/>
      <c r="G469" s="8"/>
      <c r="H469" s="8">
        <f>E469+F469-G469</f>
        <v>229600</v>
      </c>
      <c r="J469" s="9"/>
    </row>
    <row r="470" spans="1:10" ht="16.5" customHeight="1">
      <c r="A470" s="61"/>
      <c r="B470" s="61"/>
      <c r="C470" s="36">
        <v>3260</v>
      </c>
      <c r="D470" s="37" t="s">
        <v>405</v>
      </c>
      <c r="E470" s="74">
        <v>2765</v>
      </c>
      <c r="F470" s="8"/>
      <c r="G470" s="8"/>
      <c r="H470" s="8">
        <f aca="true" t="shared" si="24" ref="H470:H478">E470+F470-G470</f>
        <v>2765</v>
      </c>
      <c r="J470" s="9"/>
    </row>
    <row r="471" spans="1:10" ht="12.75" customHeight="1" hidden="1">
      <c r="A471" s="61"/>
      <c r="B471" s="61"/>
      <c r="C471" s="36"/>
      <c r="D471" s="37"/>
      <c r="E471" s="74"/>
      <c r="F471" s="8"/>
      <c r="G471" s="8"/>
      <c r="H471" s="8">
        <f t="shared" si="24"/>
        <v>0</v>
      </c>
      <c r="J471" s="9"/>
    </row>
    <row r="472" spans="1:10" ht="16.5" customHeight="1">
      <c r="A472" s="61"/>
      <c r="B472" s="61"/>
      <c r="C472" s="36">
        <v>4110</v>
      </c>
      <c r="D472" s="37" t="s">
        <v>406</v>
      </c>
      <c r="E472" s="74"/>
      <c r="F472" s="8"/>
      <c r="G472" s="8"/>
      <c r="H472" s="8">
        <f t="shared" si="24"/>
        <v>0</v>
      </c>
      <c r="J472" s="9"/>
    </row>
    <row r="473" spans="1:10" ht="16.5" customHeight="1">
      <c r="A473" s="61"/>
      <c r="B473" s="61"/>
      <c r="C473" s="36">
        <v>4120</v>
      </c>
      <c r="D473" s="37" t="s">
        <v>407</v>
      </c>
      <c r="E473" s="74"/>
      <c r="F473" s="8"/>
      <c r="G473" s="8"/>
      <c r="H473" s="8">
        <f t="shared" si="24"/>
        <v>0</v>
      </c>
      <c r="J473" s="9"/>
    </row>
    <row r="474" spans="1:10" ht="16.5" customHeight="1">
      <c r="A474" s="61"/>
      <c r="B474" s="61"/>
      <c r="C474" s="36">
        <v>4170</v>
      </c>
      <c r="D474" s="37" t="s">
        <v>408</v>
      </c>
      <c r="E474" s="74"/>
      <c r="F474" s="8"/>
      <c r="G474" s="8"/>
      <c r="H474" s="8">
        <f t="shared" si="24"/>
        <v>0</v>
      </c>
      <c r="J474" s="9"/>
    </row>
    <row r="475" spans="1:10" ht="16.5" customHeight="1">
      <c r="A475" s="61"/>
      <c r="B475" s="61"/>
      <c r="C475" s="36">
        <v>4210</v>
      </c>
      <c r="D475" s="37" t="s">
        <v>409</v>
      </c>
      <c r="E475" s="74"/>
      <c r="F475" s="8"/>
      <c r="G475" s="8"/>
      <c r="H475" s="8">
        <f t="shared" si="24"/>
        <v>0</v>
      </c>
      <c r="J475" s="9"/>
    </row>
    <row r="476" spans="1:10" ht="16.5" customHeight="1">
      <c r="A476" s="61"/>
      <c r="B476" s="61"/>
      <c r="C476" s="36">
        <v>4300</v>
      </c>
      <c r="D476" s="37" t="s">
        <v>410</v>
      </c>
      <c r="E476" s="74"/>
      <c r="F476" s="8"/>
      <c r="G476" s="8"/>
      <c r="H476" s="8">
        <f t="shared" si="24"/>
        <v>0</v>
      </c>
      <c r="J476" s="9"/>
    </row>
    <row r="477" spans="1:10" ht="26.25" customHeight="1">
      <c r="A477" s="61"/>
      <c r="B477" s="61"/>
      <c r="C477" s="36">
        <v>4740</v>
      </c>
      <c r="D477" s="37" t="s">
        <v>411</v>
      </c>
      <c r="E477" s="74"/>
      <c r="F477" s="8"/>
      <c r="G477" s="8"/>
      <c r="H477" s="8">
        <f t="shared" si="24"/>
        <v>0</v>
      </c>
      <c r="J477" s="9"/>
    </row>
    <row r="478" spans="1:10" ht="16.5" customHeight="1">
      <c r="A478" s="61"/>
      <c r="B478" s="61"/>
      <c r="C478" s="36">
        <v>4750</v>
      </c>
      <c r="D478" s="37" t="s">
        <v>412</v>
      </c>
      <c r="E478" s="74"/>
      <c r="F478" s="8"/>
      <c r="G478" s="8"/>
      <c r="H478" s="8">
        <f t="shared" si="24"/>
        <v>0</v>
      </c>
      <c r="J478" s="9"/>
    </row>
    <row r="479" spans="1:10" s="3" customFormat="1" ht="16.5" customHeight="1">
      <c r="A479" s="59"/>
      <c r="B479" s="59">
        <v>85446</v>
      </c>
      <c r="C479" s="54"/>
      <c r="D479" s="55" t="s">
        <v>413</v>
      </c>
      <c r="E479" s="6">
        <f>E480</f>
        <v>1009</v>
      </c>
      <c r="F479" s="6">
        <f>F480</f>
        <v>0</v>
      </c>
      <c r="G479" s="6">
        <f>G480</f>
        <v>0</v>
      </c>
      <c r="H479" s="6">
        <f>H480</f>
        <v>1009</v>
      </c>
      <c r="J479" s="9"/>
    </row>
    <row r="480" spans="1:10" ht="16.5" customHeight="1">
      <c r="A480" s="61"/>
      <c r="B480" s="61"/>
      <c r="C480" s="36">
        <v>4300</v>
      </c>
      <c r="D480" s="37" t="s">
        <v>414</v>
      </c>
      <c r="E480" s="74">
        <v>1009</v>
      </c>
      <c r="F480" s="8"/>
      <c r="G480" s="8"/>
      <c r="H480" s="8">
        <f>E480+F480-G480</f>
        <v>1009</v>
      </c>
      <c r="J480" s="9"/>
    </row>
    <row r="481" spans="1:10" s="3" customFormat="1" ht="16.5" customHeight="1">
      <c r="A481" s="62">
        <v>900</v>
      </c>
      <c r="B481" s="62"/>
      <c r="C481" s="51"/>
      <c r="D481" s="52" t="s">
        <v>415</v>
      </c>
      <c r="E481" s="2">
        <f>E482+E488+E491+E496+E503+E501+E486+E494</f>
        <v>238340</v>
      </c>
      <c r="F481" s="2">
        <f>F482+F488+F491+F496+F503+F501+F486+F494</f>
        <v>0</v>
      </c>
      <c r="G481" s="2">
        <f>G482+G488+G491+G496+G503+G501+G486+G494</f>
        <v>0</v>
      </c>
      <c r="H481" s="2">
        <f>H482+H488+H491+H496+H503+H501+H486+H494</f>
        <v>238340</v>
      </c>
      <c r="J481" s="9"/>
    </row>
    <row r="482" spans="1:10" s="3" customFormat="1" ht="12.75" customHeight="1" hidden="1">
      <c r="A482" s="59"/>
      <c r="B482" s="59"/>
      <c r="C482" s="54"/>
      <c r="D482" s="55"/>
      <c r="E482" s="6"/>
      <c r="F482" s="6"/>
      <c r="G482" s="6"/>
      <c r="H482" s="6"/>
      <c r="J482" s="9"/>
    </row>
    <row r="483" spans="1:10" s="3" customFormat="1" ht="12.75" customHeight="1" hidden="1">
      <c r="A483" s="59"/>
      <c r="B483" s="59"/>
      <c r="C483" s="54"/>
      <c r="D483" s="73"/>
      <c r="E483" s="6"/>
      <c r="F483" s="6"/>
      <c r="G483" s="6"/>
      <c r="H483" s="6"/>
      <c r="J483" s="9"/>
    </row>
    <row r="484" spans="1:10" s="3" customFormat="1" ht="12.75" customHeight="1" hidden="1">
      <c r="A484" s="59"/>
      <c r="B484" s="59"/>
      <c r="C484" s="54"/>
      <c r="D484" s="73"/>
      <c r="E484" s="6"/>
      <c r="F484" s="6"/>
      <c r="G484" s="6"/>
      <c r="H484" s="6"/>
      <c r="J484" s="9"/>
    </row>
    <row r="485" spans="1:10" s="3" customFormat="1" ht="12.75" customHeight="1" hidden="1">
      <c r="A485" s="59"/>
      <c r="B485" s="59"/>
      <c r="C485" s="54"/>
      <c r="D485" s="73"/>
      <c r="E485" s="6"/>
      <c r="F485" s="6"/>
      <c r="G485" s="6"/>
      <c r="H485" s="6"/>
      <c r="J485" s="9"/>
    </row>
    <row r="486" spans="1:10" s="3" customFormat="1" ht="16.5" customHeight="1">
      <c r="A486" s="59"/>
      <c r="B486" s="59">
        <v>90002</v>
      </c>
      <c r="C486" s="54"/>
      <c r="D486" s="55" t="s">
        <v>416</v>
      </c>
      <c r="E486" s="6">
        <f>E487</f>
        <v>0</v>
      </c>
      <c r="F486" s="6">
        <f>F487</f>
        <v>0</v>
      </c>
      <c r="G486" s="6">
        <f>G487</f>
        <v>0</v>
      </c>
      <c r="H486" s="6">
        <f>H487</f>
        <v>0</v>
      </c>
      <c r="J486" s="9"/>
    </row>
    <row r="487" spans="1:10" ht="16.5" customHeight="1">
      <c r="A487" s="61"/>
      <c r="B487" s="61"/>
      <c r="C487" s="36">
        <v>4300</v>
      </c>
      <c r="D487" s="37" t="s">
        <v>417</v>
      </c>
      <c r="E487" s="74">
        <f>F487+G487</f>
        <v>0</v>
      </c>
      <c r="F487" s="8"/>
      <c r="G487" s="8"/>
      <c r="H487" s="8">
        <f>E487+F487-G487</f>
        <v>0</v>
      </c>
      <c r="J487" s="9"/>
    </row>
    <row r="488" spans="1:10" s="3" customFormat="1" ht="16.5" customHeight="1">
      <c r="A488" s="59"/>
      <c r="B488" s="59">
        <v>90003</v>
      </c>
      <c r="C488" s="54"/>
      <c r="D488" s="55" t="s">
        <v>418</v>
      </c>
      <c r="E488" s="6">
        <f>E489+E490</f>
        <v>11630</v>
      </c>
      <c r="F488" s="6">
        <f>F489+F490</f>
        <v>0</v>
      </c>
      <c r="G488" s="6">
        <f>G489+G490</f>
        <v>0</v>
      </c>
      <c r="H488" s="6">
        <f>H489+H490</f>
        <v>11630</v>
      </c>
      <c r="J488" s="9"/>
    </row>
    <row r="489" spans="1:10" ht="16.5" customHeight="1">
      <c r="A489" s="61"/>
      <c r="B489" s="61"/>
      <c r="C489" s="36">
        <v>4210</v>
      </c>
      <c r="D489" s="37" t="s">
        <v>419</v>
      </c>
      <c r="E489" s="74">
        <v>3600</v>
      </c>
      <c r="F489" s="8"/>
      <c r="G489" s="8"/>
      <c r="H489" s="8">
        <f>E489+F489-G489</f>
        <v>3600</v>
      </c>
      <c r="J489" s="9"/>
    </row>
    <row r="490" spans="1:10" ht="16.5" customHeight="1">
      <c r="A490" s="61"/>
      <c r="B490" s="61"/>
      <c r="C490" s="36">
        <v>4300</v>
      </c>
      <c r="D490" s="37" t="s">
        <v>420</v>
      </c>
      <c r="E490" s="74">
        <v>8030</v>
      </c>
      <c r="F490" s="8"/>
      <c r="G490" s="8"/>
      <c r="H490" s="8">
        <f>E490+F490-G490</f>
        <v>8030</v>
      </c>
      <c r="J490" s="9"/>
    </row>
    <row r="491" spans="1:10" s="3" customFormat="1" ht="16.5" customHeight="1">
      <c r="A491" s="59"/>
      <c r="B491" s="59">
        <v>90004</v>
      </c>
      <c r="C491" s="54"/>
      <c r="D491" s="55" t="s">
        <v>421</v>
      </c>
      <c r="E491" s="6">
        <f>E492+E493</f>
        <v>8600</v>
      </c>
      <c r="F491" s="6">
        <f>F492+F493</f>
        <v>0</v>
      </c>
      <c r="G491" s="6">
        <f>G492+G493</f>
        <v>0</v>
      </c>
      <c r="H491" s="6">
        <f>H492+H493</f>
        <v>8600</v>
      </c>
      <c r="J491" s="9"/>
    </row>
    <row r="492" spans="1:10" ht="16.5" customHeight="1">
      <c r="A492" s="61"/>
      <c r="B492" s="61"/>
      <c r="C492" s="36">
        <v>4210</v>
      </c>
      <c r="D492" s="37" t="s">
        <v>422</v>
      </c>
      <c r="E492" s="74">
        <v>5200</v>
      </c>
      <c r="F492" s="8"/>
      <c r="G492" s="8"/>
      <c r="H492" s="8">
        <f>E492+F492-G492</f>
        <v>5200</v>
      </c>
      <c r="J492" s="9"/>
    </row>
    <row r="493" spans="1:10" ht="16.5" customHeight="1">
      <c r="A493" s="61"/>
      <c r="B493" s="61"/>
      <c r="C493" s="36">
        <v>4300</v>
      </c>
      <c r="D493" s="37" t="s">
        <v>423</v>
      </c>
      <c r="E493" s="74">
        <v>3400</v>
      </c>
      <c r="F493" s="8"/>
      <c r="G493" s="8"/>
      <c r="H493" s="8">
        <f>E493+F493-G493</f>
        <v>3400</v>
      </c>
      <c r="J493" s="9"/>
    </row>
    <row r="494" spans="1:10" s="3" customFormat="1" ht="16.5" customHeight="1">
      <c r="A494" s="59"/>
      <c r="B494" s="59">
        <v>90008</v>
      </c>
      <c r="C494" s="54"/>
      <c r="D494" s="55" t="s">
        <v>424</v>
      </c>
      <c r="E494" s="6">
        <f>E495</f>
        <v>9000</v>
      </c>
      <c r="F494" s="6">
        <f>F495</f>
        <v>0</v>
      </c>
      <c r="G494" s="6">
        <f>G495</f>
        <v>0</v>
      </c>
      <c r="H494" s="6">
        <f>H495</f>
        <v>9000</v>
      </c>
      <c r="J494" s="9"/>
    </row>
    <row r="495" spans="1:10" ht="16.5" customHeight="1">
      <c r="A495" s="61"/>
      <c r="B495" s="61"/>
      <c r="C495" s="36">
        <v>4300</v>
      </c>
      <c r="D495" s="37" t="s">
        <v>425</v>
      </c>
      <c r="E495" s="74">
        <v>9000</v>
      </c>
      <c r="F495" s="8"/>
      <c r="G495" s="8"/>
      <c r="H495" s="8">
        <f>E495+F495-G495</f>
        <v>9000</v>
      </c>
      <c r="J495" s="9"/>
    </row>
    <row r="496" spans="1:10" s="3" customFormat="1" ht="16.5" customHeight="1">
      <c r="A496" s="59"/>
      <c r="B496" s="59">
        <v>90015</v>
      </c>
      <c r="C496" s="54"/>
      <c r="D496" s="55" t="s">
        <v>426</v>
      </c>
      <c r="E496" s="6">
        <f>E497+E498+E499+E500</f>
        <v>138110</v>
      </c>
      <c r="F496" s="6">
        <f>F497+F498+F499+F500</f>
        <v>0</v>
      </c>
      <c r="G496" s="6">
        <f>G497+G498+G499+G500</f>
        <v>0</v>
      </c>
      <c r="H496" s="6">
        <f>H497+H498+H499+H500</f>
        <v>138110</v>
      </c>
      <c r="J496" s="9"/>
    </row>
    <row r="497" spans="1:10" ht="16.5" customHeight="1">
      <c r="A497" s="61"/>
      <c r="B497" s="61"/>
      <c r="C497" s="36">
        <v>4210</v>
      </c>
      <c r="D497" s="37" t="s">
        <v>427</v>
      </c>
      <c r="E497" s="74">
        <v>1600</v>
      </c>
      <c r="F497" s="8"/>
      <c r="G497" s="8"/>
      <c r="H497" s="8">
        <f>E497+F497-G497</f>
        <v>1600</v>
      </c>
      <c r="J497" s="9"/>
    </row>
    <row r="498" spans="1:10" ht="16.5" customHeight="1">
      <c r="A498" s="61"/>
      <c r="B498" s="61"/>
      <c r="C498" s="36">
        <v>4260</v>
      </c>
      <c r="D498" s="37" t="s">
        <v>428</v>
      </c>
      <c r="E498" s="74">
        <v>91360</v>
      </c>
      <c r="F498" s="8"/>
      <c r="G498" s="8"/>
      <c r="H498" s="8">
        <f>E498+F498-G498</f>
        <v>91360</v>
      </c>
      <c r="J498" s="9"/>
    </row>
    <row r="499" spans="1:10" ht="16.5" customHeight="1">
      <c r="A499" s="61"/>
      <c r="B499" s="61"/>
      <c r="C499" s="36">
        <v>4270</v>
      </c>
      <c r="D499" s="37" t="s">
        <v>429</v>
      </c>
      <c r="E499" s="74">
        <v>44450</v>
      </c>
      <c r="F499" s="8"/>
      <c r="G499" s="8"/>
      <c r="H499" s="8">
        <f>E499+F499-G499</f>
        <v>44450</v>
      </c>
      <c r="J499" s="9"/>
    </row>
    <row r="500" spans="1:10" ht="16.5" customHeight="1">
      <c r="A500" s="61"/>
      <c r="B500" s="61"/>
      <c r="C500" s="36">
        <v>4300</v>
      </c>
      <c r="D500" s="37" t="s">
        <v>430</v>
      </c>
      <c r="E500" s="74">
        <v>700</v>
      </c>
      <c r="F500" s="8"/>
      <c r="G500" s="8"/>
      <c r="H500" s="8">
        <f>E500+F500-G500</f>
        <v>700</v>
      </c>
      <c r="J500" s="9"/>
    </row>
    <row r="501" spans="1:10" s="3" customFormat="1" ht="33.75" customHeight="1">
      <c r="A501" s="59"/>
      <c r="B501" s="59">
        <v>90019</v>
      </c>
      <c r="C501" s="54"/>
      <c r="D501" s="55" t="s">
        <v>431</v>
      </c>
      <c r="E501" s="6">
        <f>E502</f>
        <v>11000</v>
      </c>
      <c r="F501" s="6">
        <f>F502</f>
        <v>0</v>
      </c>
      <c r="G501" s="6">
        <f>G502</f>
        <v>0</v>
      </c>
      <c r="H501" s="6">
        <f>H502</f>
        <v>11000</v>
      </c>
      <c r="J501" s="9"/>
    </row>
    <row r="502" spans="1:10" ht="16.5" customHeight="1">
      <c r="A502" s="61"/>
      <c r="B502" s="61"/>
      <c r="C502" s="36">
        <v>4430</v>
      </c>
      <c r="D502" s="37" t="s">
        <v>432</v>
      </c>
      <c r="E502" s="74">
        <v>11000</v>
      </c>
      <c r="F502" s="8"/>
      <c r="G502" s="8"/>
      <c r="H502" s="8">
        <f>E502+F502-G502</f>
        <v>11000</v>
      </c>
      <c r="J502" s="9"/>
    </row>
    <row r="503" spans="1:10" s="3" customFormat="1" ht="16.5" customHeight="1">
      <c r="A503" s="59"/>
      <c r="B503" s="59">
        <v>90095</v>
      </c>
      <c r="C503" s="54"/>
      <c r="D503" s="55" t="s">
        <v>433</v>
      </c>
      <c r="E503" s="6">
        <f>E504</f>
        <v>60000</v>
      </c>
      <c r="F503" s="6">
        <f>F504</f>
        <v>0</v>
      </c>
      <c r="G503" s="6">
        <f>G504</f>
        <v>0</v>
      </c>
      <c r="H503" s="6">
        <f>H504</f>
        <v>60000</v>
      </c>
      <c r="J503" s="9"/>
    </row>
    <row r="504" spans="1:10" ht="16.5" customHeight="1">
      <c r="A504" s="61"/>
      <c r="B504" s="61"/>
      <c r="C504" s="36">
        <v>4300</v>
      </c>
      <c r="D504" s="37" t="s">
        <v>434</v>
      </c>
      <c r="E504" s="74">
        <v>60000</v>
      </c>
      <c r="F504" s="8"/>
      <c r="G504" s="8"/>
      <c r="H504" s="8">
        <f>E504+F504-G504</f>
        <v>60000</v>
      </c>
      <c r="J504" s="9"/>
    </row>
    <row r="505" spans="1:10" s="3" customFormat="1" ht="16.5" customHeight="1">
      <c r="A505" s="62">
        <v>921</v>
      </c>
      <c r="B505" s="62"/>
      <c r="C505" s="51"/>
      <c r="D505" s="52" t="s">
        <v>435</v>
      </c>
      <c r="E505" s="2">
        <f>E506+E514+E520+E516</f>
        <v>1027533</v>
      </c>
      <c r="F505" s="2">
        <f>F506+F514+F520+F516</f>
        <v>0</v>
      </c>
      <c r="G505" s="2">
        <f>G506+G514+G520+G516</f>
        <v>0</v>
      </c>
      <c r="H505" s="2">
        <f>H506+H514+H520+H516</f>
        <v>1027533</v>
      </c>
      <c r="J505" s="9"/>
    </row>
    <row r="506" spans="1:10" s="3" customFormat="1" ht="16.5" customHeight="1">
      <c r="A506" s="59"/>
      <c r="B506" s="59">
        <v>92109</v>
      </c>
      <c r="C506" s="54"/>
      <c r="D506" s="73" t="s">
        <v>436</v>
      </c>
      <c r="E506" s="6">
        <f>E507+E510+E512+E511+E513</f>
        <v>672405</v>
      </c>
      <c r="F506" s="6">
        <f>F507+F510+F512+F511+F513</f>
        <v>0</v>
      </c>
      <c r="G506" s="6">
        <f>G507+G510+G512+G511+G513</f>
        <v>0</v>
      </c>
      <c r="H506" s="6">
        <f>H507+H510+H512+H511+H513</f>
        <v>672405</v>
      </c>
      <c r="J506" s="9"/>
    </row>
    <row r="507" spans="1:10" ht="16.5" customHeight="1">
      <c r="A507" s="61"/>
      <c r="B507" s="61"/>
      <c r="C507" s="36">
        <v>2480</v>
      </c>
      <c r="D507" s="37" t="s">
        <v>437</v>
      </c>
      <c r="E507" s="74">
        <v>153905</v>
      </c>
      <c r="F507" s="8"/>
      <c r="G507" s="8"/>
      <c r="H507" s="8">
        <f>E507+F507-G507</f>
        <v>153905</v>
      </c>
      <c r="J507" s="9"/>
    </row>
    <row r="508" spans="1:10" ht="12.75" customHeight="1" hidden="1">
      <c r="A508" s="61"/>
      <c r="B508" s="61"/>
      <c r="C508" s="36"/>
      <c r="D508" s="37"/>
      <c r="E508" s="74"/>
      <c r="F508" s="8"/>
      <c r="G508" s="8"/>
      <c r="H508" s="8"/>
      <c r="J508" s="9"/>
    </row>
    <row r="509" spans="1:10" ht="12.75" customHeight="1" hidden="1">
      <c r="A509" s="61"/>
      <c r="B509" s="61"/>
      <c r="C509" s="36"/>
      <c r="D509" s="37"/>
      <c r="E509" s="74"/>
      <c r="F509" s="8"/>
      <c r="G509" s="8"/>
      <c r="H509" s="8"/>
      <c r="J509" s="9"/>
    </row>
    <row r="510" spans="1:10" ht="12.75" customHeight="1" hidden="1">
      <c r="A510" s="61"/>
      <c r="B510" s="61"/>
      <c r="C510" s="36"/>
      <c r="D510" s="37"/>
      <c r="E510" s="74"/>
      <c r="F510" s="8"/>
      <c r="G510" s="8"/>
      <c r="H510" s="8"/>
      <c r="J510" s="9"/>
    </row>
    <row r="511" spans="1:10" ht="12.75" customHeight="1" hidden="1">
      <c r="A511" s="61"/>
      <c r="B511" s="61"/>
      <c r="C511" s="36"/>
      <c r="D511" s="37"/>
      <c r="E511" s="74"/>
      <c r="F511" s="8"/>
      <c r="G511" s="8"/>
      <c r="H511" s="8"/>
      <c r="J511" s="9"/>
    </row>
    <row r="512" spans="1:10" ht="12.75" customHeight="1" hidden="1">
      <c r="A512" s="61"/>
      <c r="B512" s="61"/>
      <c r="C512" s="36"/>
      <c r="D512" s="37"/>
      <c r="E512" s="74"/>
      <c r="F512" s="8"/>
      <c r="G512" s="8"/>
      <c r="H512" s="8"/>
      <c r="J512" s="9"/>
    </row>
    <row r="513" spans="1:10" ht="16.5" customHeight="1">
      <c r="A513" s="61"/>
      <c r="B513" s="61"/>
      <c r="C513" s="36">
        <v>6050</v>
      </c>
      <c r="D513" s="37" t="s">
        <v>438</v>
      </c>
      <c r="E513" s="74">
        <v>518500</v>
      </c>
      <c r="F513" s="8"/>
      <c r="G513" s="8"/>
      <c r="H513" s="8">
        <f>E513+F513-G513</f>
        <v>518500</v>
      </c>
      <c r="J513" s="9"/>
    </row>
    <row r="514" spans="1:10" s="3" customFormat="1" ht="16.5" customHeight="1">
      <c r="A514" s="59"/>
      <c r="B514" s="59">
        <v>92116</v>
      </c>
      <c r="C514" s="54"/>
      <c r="D514" s="55" t="s">
        <v>439</v>
      </c>
      <c r="E514" s="6">
        <f>E515</f>
        <v>300489</v>
      </c>
      <c r="F514" s="6">
        <f>F515</f>
        <v>0</v>
      </c>
      <c r="G514" s="6">
        <f>G515</f>
        <v>0</v>
      </c>
      <c r="H514" s="6">
        <f>H515</f>
        <v>300489</v>
      </c>
      <c r="J514" s="9"/>
    </row>
    <row r="515" spans="1:10" ht="16.5" customHeight="1">
      <c r="A515" s="61"/>
      <c r="B515" s="61"/>
      <c r="C515" s="36">
        <v>2480</v>
      </c>
      <c r="D515" s="37" t="s">
        <v>440</v>
      </c>
      <c r="E515" s="74">
        <v>300489</v>
      </c>
      <c r="F515" s="8"/>
      <c r="G515" s="8"/>
      <c r="H515" s="8">
        <f>E515+F515-G515</f>
        <v>300489</v>
      </c>
      <c r="J515" s="9"/>
    </row>
    <row r="516" spans="1:10" s="3" customFormat="1" ht="16.5" customHeight="1">
      <c r="A516" s="59"/>
      <c r="B516" s="59">
        <v>92120</v>
      </c>
      <c r="C516" s="54"/>
      <c r="D516" s="73" t="s">
        <v>441</v>
      </c>
      <c r="E516" s="6">
        <f>E517</f>
        <v>15000</v>
      </c>
      <c r="F516" s="6">
        <f>F517</f>
        <v>0</v>
      </c>
      <c r="G516" s="6">
        <f>G517</f>
        <v>0</v>
      </c>
      <c r="H516" s="6">
        <f>H517</f>
        <v>15000</v>
      </c>
      <c r="J516" s="9"/>
    </row>
    <row r="517" spans="1:10" ht="38.25" customHeight="1">
      <c r="A517" s="59"/>
      <c r="B517" s="59"/>
      <c r="C517" s="32">
        <v>2830</v>
      </c>
      <c r="D517" s="33" t="s">
        <v>442</v>
      </c>
      <c r="E517" s="58">
        <v>15000</v>
      </c>
      <c r="F517" s="8"/>
      <c r="G517" s="8"/>
      <c r="H517" s="8">
        <f>E517+F517-G517</f>
        <v>15000</v>
      </c>
      <c r="J517" s="9"/>
    </row>
    <row r="518" spans="1:10" ht="12.75" customHeight="1" hidden="1">
      <c r="A518" s="59"/>
      <c r="B518" s="59"/>
      <c r="C518" s="32"/>
      <c r="D518" s="33"/>
      <c r="E518" s="58"/>
      <c r="F518" s="8"/>
      <c r="G518" s="8"/>
      <c r="H518" s="8"/>
      <c r="J518" s="9"/>
    </row>
    <row r="519" spans="1:10" ht="12.75" customHeight="1" hidden="1">
      <c r="A519" s="61"/>
      <c r="B519" s="61"/>
      <c r="C519" s="36"/>
      <c r="D519" s="37"/>
      <c r="E519" s="74"/>
      <c r="F519" s="8"/>
      <c r="G519" s="8"/>
      <c r="H519" s="8"/>
      <c r="J519" s="9"/>
    </row>
    <row r="520" spans="1:10" s="3" customFormat="1" ht="16.5" customHeight="1">
      <c r="A520" s="59"/>
      <c r="B520" s="59">
        <v>92195</v>
      </c>
      <c r="C520" s="54"/>
      <c r="D520" s="55" t="s">
        <v>443</v>
      </c>
      <c r="E520" s="6">
        <f>SUM(E521:E528)</f>
        <v>39639</v>
      </c>
      <c r="F520" s="6">
        <f>SUM(F521:F528)</f>
        <v>0</v>
      </c>
      <c r="G520" s="6">
        <f>SUM(G521:G528)</f>
        <v>0</v>
      </c>
      <c r="H520" s="6">
        <f>SUM(H521:H528)</f>
        <v>39639</v>
      </c>
      <c r="J520" s="9"/>
    </row>
    <row r="521" spans="1:10" ht="12.75" customHeight="1" hidden="1">
      <c r="A521" s="61"/>
      <c r="B521" s="61"/>
      <c r="C521" s="36"/>
      <c r="D521" s="37"/>
      <c r="E521" s="74"/>
      <c r="F521" s="8"/>
      <c r="G521" s="8"/>
      <c r="H521" s="8"/>
      <c r="J521" s="9"/>
    </row>
    <row r="522" spans="1:10" ht="16.5" customHeight="1">
      <c r="A522" s="61"/>
      <c r="B522" s="61"/>
      <c r="C522" s="36">
        <v>3030</v>
      </c>
      <c r="D522" s="37" t="s">
        <v>444</v>
      </c>
      <c r="E522" s="74">
        <f>F522+G522</f>
        <v>0</v>
      </c>
      <c r="F522" s="8"/>
      <c r="G522" s="8"/>
      <c r="H522" s="8">
        <f>E522+F522-G522</f>
        <v>0</v>
      </c>
      <c r="J522" s="9"/>
    </row>
    <row r="523" spans="1:10" ht="16.5" customHeight="1">
      <c r="A523" s="61"/>
      <c r="B523" s="61"/>
      <c r="C523" s="36">
        <v>4170</v>
      </c>
      <c r="D523" s="37" t="s">
        <v>445</v>
      </c>
      <c r="E523" s="74">
        <v>4300</v>
      </c>
      <c r="F523" s="8"/>
      <c r="G523" s="8"/>
      <c r="H523" s="8">
        <f aca="true" t="shared" si="25" ref="H523:H528">E523+F523-G523</f>
        <v>4300</v>
      </c>
      <c r="J523" s="9"/>
    </row>
    <row r="524" spans="1:10" ht="16.5" customHeight="1">
      <c r="A524" s="61"/>
      <c r="B524" s="61"/>
      <c r="C524" s="36">
        <v>4210</v>
      </c>
      <c r="D524" s="75" t="s">
        <v>446</v>
      </c>
      <c r="E524" s="74">
        <v>13839</v>
      </c>
      <c r="F524" s="8"/>
      <c r="G524" s="8"/>
      <c r="H524" s="8">
        <f t="shared" si="25"/>
        <v>13839</v>
      </c>
      <c r="J524" s="9"/>
    </row>
    <row r="525" spans="1:10" ht="16.5" customHeight="1">
      <c r="A525" s="61"/>
      <c r="B525" s="61"/>
      <c r="C525" s="36">
        <v>4300</v>
      </c>
      <c r="D525" s="75" t="s">
        <v>447</v>
      </c>
      <c r="E525" s="74">
        <v>20500</v>
      </c>
      <c r="F525" s="8"/>
      <c r="G525" s="8"/>
      <c r="H525" s="8">
        <f t="shared" si="25"/>
        <v>20500</v>
      </c>
      <c r="J525" s="9"/>
    </row>
    <row r="526" spans="1:10" ht="16.5" customHeight="1">
      <c r="A526" s="61"/>
      <c r="B526" s="61"/>
      <c r="C526" s="36">
        <v>4410</v>
      </c>
      <c r="D526" s="37" t="s">
        <v>448</v>
      </c>
      <c r="E526" s="74">
        <v>400</v>
      </c>
      <c r="F526" s="8"/>
      <c r="G526" s="8"/>
      <c r="H526" s="8">
        <f t="shared" si="25"/>
        <v>400</v>
      </c>
      <c r="J526" s="9"/>
    </row>
    <row r="527" spans="1:10" ht="16.5" customHeight="1">
      <c r="A527" s="61"/>
      <c r="B527" s="61"/>
      <c r="C527" s="36">
        <v>4430</v>
      </c>
      <c r="D527" s="75" t="s">
        <v>449</v>
      </c>
      <c r="E527" s="74">
        <v>500</v>
      </c>
      <c r="F527" s="8"/>
      <c r="G527" s="8"/>
      <c r="H527" s="8">
        <f t="shared" si="25"/>
        <v>500</v>
      </c>
      <c r="J527" s="9"/>
    </row>
    <row r="528" spans="1:10" ht="16.5" customHeight="1">
      <c r="A528" s="61"/>
      <c r="B528" s="61"/>
      <c r="C528" s="36">
        <v>4750</v>
      </c>
      <c r="D528" s="37" t="s">
        <v>450</v>
      </c>
      <c r="E528" s="74">
        <v>100</v>
      </c>
      <c r="F528" s="8"/>
      <c r="G528" s="8"/>
      <c r="H528" s="8">
        <f t="shared" si="25"/>
        <v>100</v>
      </c>
      <c r="J528" s="9"/>
    </row>
    <row r="529" spans="1:10" s="3" customFormat="1" ht="16.5" customHeight="1">
      <c r="A529" s="62">
        <v>926</v>
      </c>
      <c r="B529" s="62"/>
      <c r="C529" s="86"/>
      <c r="D529" s="62" t="s">
        <v>451</v>
      </c>
      <c r="E529" s="2">
        <f>E543+E539</f>
        <v>4989640</v>
      </c>
      <c r="F529" s="2">
        <f>F543+F539</f>
        <v>0</v>
      </c>
      <c r="G529" s="2">
        <f>G543+G539</f>
        <v>0</v>
      </c>
      <c r="H529" s="2">
        <f>H543+H539</f>
        <v>4989640</v>
      </c>
      <c r="J529" s="9"/>
    </row>
    <row r="530" spans="1:10" s="3" customFormat="1" ht="12.75" customHeight="1" hidden="1">
      <c r="A530" s="64"/>
      <c r="B530" s="64"/>
      <c r="C530" s="87"/>
      <c r="D530" s="64"/>
      <c r="E530" s="79"/>
      <c r="F530" s="6"/>
      <c r="G530" s="6"/>
      <c r="H530" s="6"/>
      <c r="J530" s="9"/>
    </row>
    <row r="531" spans="1:10" s="3" customFormat="1" ht="12.75" customHeight="1" hidden="1">
      <c r="A531" s="64"/>
      <c r="B531" s="64"/>
      <c r="C531" s="65"/>
      <c r="D531" s="66"/>
      <c r="E531" s="79"/>
      <c r="F531" s="6"/>
      <c r="G531" s="6"/>
      <c r="H531" s="6"/>
      <c r="J531" s="9"/>
    </row>
    <row r="532" spans="1:10" s="3" customFormat="1" ht="12.75" customHeight="1" hidden="1">
      <c r="A532" s="64"/>
      <c r="B532" s="64"/>
      <c r="C532" s="65"/>
      <c r="D532" s="88"/>
      <c r="E532" s="79"/>
      <c r="F532" s="6"/>
      <c r="G532" s="6"/>
      <c r="H532" s="6"/>
      <c r="J532" s="9"/>
    </row>
    <row r="533" spans="1:10" s="3" customFormat="1" ht="12.75" customHeight="1" hidden="1">
      <c r="A533" s="64"/>
      <c r="B533" s="64"/>
      <c r="C533" s="65"/>
      <c r="D533" s="88"/>
      <c r="E533" s="79"/>
      <c r="F533" s="6"/>
      <c r="G533" s="6"/>
      <c r="H533" s="6"/>
      <c r="J533" s="9"/>
    </row>
    <row r="534" spans="1:10" s="3" customFormat="1" ht="12.75" customHeight="1" hidden="1">
      <c r="A534" s="64"/>
      <c r="B534" s="64"/>
      <c r="C534" s="65"/>
      <c r="D534" s="64"/>
      <c r="E534" s="79"/>
      <c r="F534" s="6"/>
      <c r="G534" s="6"/>
      <c r="H534" s="6"/>
      <c r="J534" s="9"/>
    </row>
    <row r="535" spans="1:10" s="3" customFormat="1" ht="12.75" customHeight="1" hidden="1">
      <c r="A535" s="64"/>
      <c r="B535" s="64"/>
      <c r="C535" s="65"/>
      <c r="D535" s="88"/>
      <c r="E535" s="79"/>
      <c r="F535" s="6"/>
      <c r="G535" s="6"/>
      <c r="H535" s="6"/>
      <c r="J535" s="9"/>
    </row>
    <row r="536" spans="1:10" s="3" customFormat="1" ht="12.75" customHeight="1" hidden="1">
      <c r="A536" s="64"/>
      <c r="B536" s="64"/>
      <c r="C536" s="65"/>
      <c r="D536" s="66"/>
      <c r="E536" s="79"/>
      <c r="F536" s="6"/>
      <c r="G536" s="6"/>
      <c r="H536" s="6"/>
      <c r="J536" s="9"/>
    </row>
    <row r="537" spans="1:10" s="3" customFormat="1" ht="12.75" customHeight="1" hidden="1">
      <c r="A537" s="64"/>
      <c r="B537" s="64"/>
      <c r="C537" s="65"/>
      <c r="D537" s="66"/>
      <c r="E537" s="79"/>
      <c r="F537" s="6"/>
      <c r="G537" s="6"/>
      <c r="H537" s="6"/>
      <c r="J537" s="9"/>
    </row>
    <row r="538" spans="1:10" s="3" customFormat="1" ht="12.75" customHeight="1" hidden="1">
      <c r="A538" s="64"/>
      <c r="B538" s="64"/>
      <c r="C538" s="65"/>
      <c r="D538" s="66"/>
      <c r="E538" s="79"/>
      <c r="F538" s="6"/>
      <c r="G538" s="6"/>
      <c r="H538" s="6"/>
      <c r="J538" s="9"/>
    </row>
    <row r="539" spans="1:10" s="3" customFormat="1" ht="16.5" customHeight="1">
      <c r="A539" s="64"/>
      <c r="B539" s="59">
        <v>92601</v>
      </c>
      <c r="C539" s="76"/>
      <c r="D539" s="59" t="s">
        <v>452</v>
      </c>
      <c r="E539" s="6">
        <f>E540+E541+E542</f>
        <v>4915740</v>
      </c>
      <c r="F539" s="6">
        <f>F540+F541+F542</f>
        <v>0</v>
      </c>
      <c r="G539" s="6">
        <f>G540+G541+G542</f>
        <v>0</v>
      </c>
      <c r="H539" s="6">
        <f>H540+H541+H542</f>
        <v>4915740</v>
      </c>
      <c r="J539" s="9"/>
    </row>
    <row r="540" spans="1:10" ht="16.5" customHeight="1">
      <c r="A540" s="68"/>
      <c r="B540" s="60"/>
      <c r="C540" s="32">
        <v>6050</v>
      </c>
      <c r="D540" s="37" t="s">
        <v>453</v>
      </c>
      <c r="E540" s="58">
        <f>F540+G540</f>
        <v>0</v>
      </c>
      <c r="F540" s="8"/>
      <c r="G540" s="8"/>
      <c r="H540" s="8">
        <f>E540+F540-G540</f>
        <v>0</v>
      </c>
      <c r="J540" s="9"/>
    </row>
    <row r="541" spans="1:10" ht="16.5" customHeight="1">
      <c r="A541" s="68"/>
      <c r="B541" s="60"/>
      <c r="C541" s="32">
        <v>6058</v>
      </c>
      <c r="D541" s="37" t="s">
        <v>454</v>
      </c>
      <c r="E541" s="58">
        <v>4071018</v>
      </c>
      <c r="F541" s="8"/>
      <c r="G541" s="8"/>
      <c r="H541" s="8">
        <f>E541+F541-G541</f>
        <v>4071018</v>
      </c>
      <c r="J541" s="9"/>
    </row>
    <row r="542" spans="1:10" ht="16.5" customHeight="1">
      <c r="A542" s="68"/>
      <c r="B542" s="60"/>
      <c r="C542" s="32">
        <v>6059</v>
      </c>
      <c r="D542" s="37" t="s">
        <v>455</v>
      </c>
      <c r="E542" s="58">
        <v>844722</v>
      </c>
      <c r="F542" s="8"/>
      <c r="G542" s="8"/>
      <c r="H542" s="8">
        <f>E542+F542-G542</f>
        <v>844722</v>
      </c>
      <c r="J542" s="9"/>
    </row>
    <row r="543" spans="1:10" s="3" customFormat="1" ht="16.5" customHeight="1">
      <c r="A543" s="59"/>
      <c r="B543" s="59">
        <v>92695</v>
      </c>
      <c r="C543" s="76"/>
      <c r="D543" s="59" t="s">
        <v>456</v>
      </c>
      <c r="E543" s="6">
        <f>E545+E546+E547+E548+E544</f>
        <v>73900</v>
      </c>
      <c r="F543" s="6">
        <f>F545+F546+F547+F548+F544</f>
        <v>0</v>
      </c>
      <c r="G543" s="6">
        <f>G545+G546+G547+G548+G544</f>
        <v>0</v>
      </c>
      <c r="H543" s="6">
        <f>H545+H546+H547+H548+H544</f>
        <v>73900</v>
      </c>
      <c r="J543" s="9"/>
    </row>
    <row r="544" spans="1:10" ht="39" customHeight="1">
      <c r="A544" s="60"/>
      <c r="B544" s="60"/>
      <c r="C544" s="32">
        <v>2830</v>
      </c>
      <c r="D544" s="33" t="s">
        <v>457</v>
      </c>
      <c r="E544" s="58">
        <v>60000</v>
      </c>
      <c r="F544" s="8"/>
      <c r="G544" s="8"/>
      <c r="H544" s="8">
        <f>E544+F544-G544</f>
        <v>60000</v>
      </c>
      <c r="J544" s="9"/>
    </row>
    <row r="545" spans="1:10" ht="16.5" customHeight="1">
      <c r="A545" s="61"/>
      <c r="B545" s="61"/>
      <c r="C545" s="36">
        <v>4210</v>
      </c>
      <c r="D545" s="75" t="s">
        <v>458</v>
      </c>
      <c r="E545" s="74">
        <v>11500</v>
      </c>
      <c r="F545" s="8"/>
      <c r="G545" s="8"/>
      <c r="H545" s="8">
        <f>E545+F545-G545</f>
        <v>11500</v>
      </c>
      <c r="J545" s="9"/>
    </row>
    <row r="546" spans="1:10" ht="16.5" customHeight="1">
      <c r="A546" s="61"/>
      <c r="B546" s="61"/>
      <c r="C546" s="36">
        <v>4300</v>
      </c>
      <c r="D546" s="75" t="s">
        <v>459</v>
      </c>
      <c r="E546" s="74">
        <v>1200</v>
      </c>
      <c r="F546" s="8"/>
      <c r="G546" s="8"/>
      <c r="H546" s="8">
        <f>E546+F546-G546</f>
        <v>1200</v>
      </c>
      <c r="J546" s="9"/>
    </row>
    <row r="547" spans="1:10" ht="16.5" customHeight="1">
      <c r="A547" s="61"/>
      <c r="B547" s="61"/>
      <c r="C547" s="36">
        <v>4430</v>
      </c>
      <c r="D547" s="75" t="s">
        <v>460</v>
      </c>
      <c r="E547" s="74">
        <v>1200</v>
      </c>
      <c r="F547" s="8"/>
      <c r="G547" s="8"/>
      <c r="H547" s="8">
        <f>E547+F547-G547</f>
        <v>1200</v>
      </c>
      <c r="J547" s="9"/>
    </row>
    <row r="548" spans="1:10" ht="12.75" customHeight="1" hidden="1">
      <c r="A548" s="61"/>
      <c r="B548" s="89"/>
      <c r="C548" s="36"/>
      <c r="D548" s="37"/>
      <c r="E548" s="74"/>
      <c r="F548" s="8"/>
      <c r="G548" s="8"/>
      <c r="H548" s="8"/>
      <c r="J548" s="9"/>
    </row>
    <row r="549" spans="1:10" s="3" customFormat="1" ht="16.5" customHeight="1">
      <c r="A549" s="90"/>
      <c r="B549" s="90"/>
      <c r="C549" s="91"/>
      <c r="D549" s="52" t="s">
        <v>461</v>
      </c>
      <c r="E549" s="2">
        <f>E8+E31+E36+E46+E65+E117+E132+E162+E168+E173+E176+E320+E342+E441+E481+E505+E529+E60+E422</f>
        <v>47525134</v>
      </c>
      <c r="F549" s="2">
        <f>F8+F31+F36+F46+F65+F117+F132+F162+F168+F173+F176+F320+F342+F441+F481+F505+F529+F60+F422</f>
        <v>568600</v>
      </c>
      <c r="G549" s="2">
        <f>G8+G31+G36+G46+G65+G117+G132+G162+G168+G173+G176+G320+G342+G441+G481+G505+G529+G60+G422</f>
        <v>568600</v>
      </c>
      <c r="H549" s="2">
        <f>H8+H31+H36+H46+H65+H117+H132+H162+H168+H173+H176+H320+H342+H441+H481+H505+H529+H60+H422</f>
        <v>47525134</v>
      </c>
      <c r="J549" s="9"/>
    </row>
    <row r="550" ht="16.5" customHeight="1"/>
    <row r="551" spans="4:8" ht="16.5" customHeight="1">
      <c r="D551" s="92" t="s">
        <v>462</v>
      </c>
      <c r="E551" s="93">
        <f>E552+E559</f>
        <v>47525134</v>
      </c>
      <c r="F551" s="93">
        <f>F552+F559</f>
        <v>568600</v>
      </c>
      <c r="G551" s="93">
        <f>G552+G559</f>
        <v>568600</v>
      </c>
      <c r="H551" s="93">
        <f>H552+H559</f>
        <v>47525134</v>
      </c>
    </row>
    <row r="552" spans="4:8" ht="16.5" customHeight="1">
      <c r="D552" s="92" t="s">
        <v>463</v>
      </c>
      <c r="E552" s="93">
        <f>SUM(E17,E19:E30,E33:E35,E38:E41,E48:E56,E62:E64,E67:E72,E74:E78,E80:E104,E111:E116,E119:E121,E134,E137:E147,E155:E159,E161,E166:E167,E170,E172,E175,E178:E209,E213:E225,E227:E263,E267,E269:E284,E287:E288,E290:E307,E310:E319,E327:E328,E331:E339,E341)+SUM(E344,E346:E359,E363,E365:E368,E370,E375:E404,E406,E410:E421,E424:E439,E443:E455,E469:E478,E480,E487,E489:E490,E492:E493,E495,E497:E500,E502,E504,E507,E515,E517,E522:E528,E544:E547)</f>
        <v>24622360</v>
      </c>
      <c r="F552" s="93">
        <f>SUM(F17,F19:F30,F33:F35,F38:F41,F48:F56,F62:F64,F67:F72,F74:F78,F80:F104,F111:F116,F119:F121,F134,F137:F147,F155:F159,F161,F166:F167,F170,F172,F175,F178:F209,F213:F225,F227:F263,F267,F269:F284,F287:F288,F290:F307,F310:F319,F327:F328,F331:F339,F341)+SUM(F344,F346:F359,F363,F365:F368,F370,F375:F404,F406,F410:F421,F424:F439,F443:F455,F469:F478,F480,F487,F489:F490,F492:F493,F495,F497:F500,F502,F504,F507,F515,F517,F522:F528,F544:F547)</f>
        <v>568600</v>
      </c>
      <c r="G552" s="93">
        <f>SUM(G17,G19:G30,G33:G35,G38:G41,G48:G56,G62:G64,G67:G72,G74:G78,G80:G104,G111:G116,G119:G121,G134,G137:G147,G155:G159,G161,G166:G167,G170,G172,G175,G178:G209,G213:G225,G227:G263,G267,G269:G284,G287:G288,G290:G307,G310:G319,G327:G328,G331:G339,G341)+SUM(G344,G346:G359,G363,G365:G368,G370,G375:G404,G406,G410:G421,G424:G439,G443:G455,G469:G478,G480,G487,G489:G490,G492:G493,G495,G497:G500,G502,G504,G507,G515,G517,G522:G528,G544:G547)</f>
        <v>568600</v>
      </c>
      <c r="H552" s="93">
        <f>SUM(H17,H19:H30,H33:H35,H38:H41,H48:H56,H62:H64,H67:H72,H74:H78,H80:H104,H111:H116,H119:H121,H134,H137:H147,H155:H159,H161,H166:H167,H170,H172,H175,H178:H209,H213:H225,H227:H263,H267,H269:H284,H287:H288,H290:H307,H310:H319,H327:H328,H331:H339,H341)+SUM(H344,H346:H359,H363,H365:H368,H370,H375:H404,H406,H410:H421,H424:H439,H443:H455,H469:H478,H480,H487,H489:H490,H492:H493,H495,H497:H500,H502,H504,H507,H515,H517,H522:H528,H544:H547)</f>
        <v>24622360</v>
      </c>
    </row>
    <row r="553" spans="4:8" ht="16.5" customHeight="1">
      <c r="D553" s="13" t="s">
        <v>464</v>
      </c>
      <c r="E553" s="94">
        <f>SUM(E21,E24,E48,E67:E68,E81:E82,E86,E112,E119,E139,E166,E178:E180,E187,E213:E215,E227:E229,E236,E269:E270,E273,E290:E292,E314,E333,E347:E348,E351,E375:E378,E385,E415,E424:E425,E430:E431,E443:E445)+E474+E523</f>
        <v>9137038</v>
      </c>
      <c r="F553" s="94">
        <f>SUM(F21,F24,F48,F67:F68,F81:F82,F86,F112,F119,F139,F166,F178:F180,F187,F213:F215,F227:F229,F236,F269:F270,F273,F290:F292,F314,F333,F347:F348,F351,F375:F378,F385,F415,F424:F425,F430:F431,F443:F445)+F474+F523</f>
        <v>0</v>
      </c>
      <c r="G553" s="94">
        <f>SUM(G21,G24,G48,G67:G68,G81:G82,G86,G112,G119,G139,G166,G178:G180,G187,G213:G215,G227:G229,G236,G269:G270,G273,G290:G292,G314,G333,G347:G348,G351,G375:G378,G385,G415,G424:G425,G430:G431,G443:G445)+G474+G523</f>
        <v>456600</v>
      </c>
      <c r="H553" s="94">
        <f>SUM(H21,H24,H48,H67:H68,H81:H82,H86,H112,H119,H139,H166,H178:H180,H187,H213:H215,H227:H229,H236,H269:H270,H273,H290:H292,H314,H333,H347:H348,H351,H375:H378,H385,H415,H424:H425,H430:H431,H443:H445)+H474+H523</f>
        <v>8680438</v>
      </c>
    </row>
    <row r="554" spans="4:8" ht="16.5" customHeight="1">
      <c r="D554" s="12" t="s">
        <v>465</v>
      </c>
      <c r="E554" s="10">
        <f>SUM(E22:E23,E69:E70,E83:E85,E99,E120:E121,E137:E138,E181:E184,E206,E216:E217,E225,E230:E233,E260,E271:E272,E281,E293:E294,E304,E312:E313,E317,E349:E350,E356,E379,E382,E401,E413:E414,E426:E429,E446:E447,E454,E472:E473)</f>
        <v>2108853</v>
      </c>
      <c r="F554" s="10">
        <f>SUM(F22:F23,F69:F70,F83:F85,F99,F120:F121,F137:F138,F181:F184,F206,F216:F217,F225,F230:F233,F260,F271:F272,F281,F293:F294,F304,F312:F313,F317,F349:F350,F356,F379,F382,F401,F413:F414,F426:F429,F446:F447,F454,F472:F473)</f>
        <v>0</v>
      </c>
      <c r="G554" s="10">
        <f>SUM(G22:G23,G69:G70,G83:G85,G99,G120:G121,G137:G138,G181:G184,G206,G216:G217,G225,G230:G233,G260,G271:G272,G281,G293:G294,G304,G312:G313,G317,G349:G350,G356,G379,G382,G401,G413:G414,G426:G429,G446:G447,G454,G472:G473)</f>
        <v>0</v>
      </c>
      <c r="H554" s="10">
        <f>SUM(H22:H23,H69:H70,H83:H85,H99,H120:H121,H137:H138,H181:H184,H206,H216:H217,H225,H230:H233,H260,H271:H272,H281,H293:H294,H304,H312:H313,H317,H349:H350,H356,H379,H382,H401,H413:H414,H426:H429,H446:H447,H454,H472:H473)</f>
        <v>2108853</v>
      </c>
    </row>
    <row r="555" spans="4:8" ht="12.75" customHeight="1" hidden="1">
      <c r="D555" s="12"/>
      <c r="E555" s="10"/>
      <c r="F555" s="10"/>
      <c r="G555" s="10"/>
      <c r="H555" s="10"/>
    </row>
    <row r="556" spans="4:8" ht="16.5" customHeight="1">
      <c r="D556" s="12" t="s">
        <v>466</v>
      </c>
      <c r="E556" s="10">
        <f>SUM(E19,E331,E507,E515,E517,E544)</f>
        <v>560894</v>
      </c>
      <c r="F556" s="10">
        <f>SUM(F19,F331,F507,F515,F517,F544)</f>
        <v>0</v>
      </c>
      <c r="G556" s="10">
        <f>SUM(G19,G331,G507,G515,G517,G544)</f>
        <v>0</v>
      </c>
      <c r="H556" s="10">
        <f>SUM(H19,H331,H507,H515,H517,H544)</f>
        <v>560894</v>
      </c>
    </row>
    <row r="557" spans="4:8" ht="16.5" customHeight="1">
      <c r="D557" s="12" t="s">
        <v>467</v>
      </c>
      <c r="E557" s="10">
        <f>SUM(E170)</f>
        <v>270000</v>
      </c>
      <c r="F557" s="10">
        <f>SUM(F170)</f>
        <v>0</v>
      </c>
      <c r="G557" s="10">
        <f>SUM(G170)</f>
        <v>0</v>
      </c>
      <c r="H557" s="10">
        <f>SUM(H170)</f>
        <v>270000</v>
      </c>
    </row>
    <row r="558" spans="4:8" ht="16.5" customHeight="1">
      <c r="D558" s="12" t="s">
        <v>468</v>
      </c>
      <c r="E558" s="10">
        <f>SUM(E172)</f>
        <v>1374000</v>
      </c>
      <c r="F558" s="10">
        <f>SUM(F172)</f>
        <v>0</v>
      </c>
      <c r="G558" s="10">
        <f>SUM(G172)</f>
        <v>0</v>
      </c>
      <c r="H558" s="10">
        <f>SUM(H172)</f>
        <v>1374000</v>
      </c>
    </row>
    <row r="559" spans="4:8" ht="16.5" customHeight="1">
      <c r="D559" s="92" t="s">
        <v>469</v>
      </c>
      <c r="E559" s="93">
        <f>SUM(E560:E561)</f>
        <v>22902774</v>
      </c>
      <c r="F559" s="93">
        <f>SUM(F560:F561)</f>
        <v>0</v>
      </c>
      <c r="G559" s="93">
        <f>SUM(G560:G561)</f>
        <v>0</v>
      </c>
      <c r="H559" s="93">
        <f>SUM(H560:H561)</f>
        <v>22902774</v>
      </c>
    </row>
    <row r="560" spans="4:8" ht="16.5" customHeight="1">
      <c r="D560" s="13" t="s">
        <v>470</v>
      </c>
      <c r="E560" s="94">
        <f>SUM(E12:E15,E42:E45,E58:E59,E105:E108,E149:E153,E210:E211,E264:E265,E285,E308,E322:E325,E361,E513,E540:E542)</f>
        <v>22902774</v>
      </c>
      <c r="F560" s="94">
        <f>SUM(F12:F15,F42:F45,F58:F59,F105:F108,F149:F153,F210:F211,F264:F265,F285,F308,F322:F325,F361,F513,F540:F542)</f>
        <v>0</v>
      </c>
      <c r="G560" s="94">
        <f>SUM(G12:G15,G42:G45,G58:G59,G105:G108,G149:G153,G210:G211,G264:G265,G285,G308,G322:G325,G361,G513,G540:G542)</f>
        <v>0</v>
      </c>
      <c r="H560" s="94">
        <f>SUM(H12:H15,H42:H45,H58:H59,H105:H108,H149:H153,H210:H211,H264:H265,H285,H308,H322:H325,H361,H513,H540:H542)</f>
        <v>22902774</v>
      </c>
    </row>
    <row r="561" spans="4:8" ht="16.5" customHeight="1">
      <c r="D561" s="13" t="s">
        <v>471</v>
      </c>
      <c r="E561" s="10">
        <f>SUM(E134)</f>
        <v>0</v>
      </c>
      <c r="F561" s="10">
        <f>SUM(F134)</f>
        <v>0</v>
      </c>
      <c r="G561" s="10">
        <f>SUM(G134)</f>
        <v>0</v>
      </c>
      <c r="H561" s="10">
        <f>SUM(H134)</f>
        <v>0</v>
      </c>
    </row>
    <row r="562" spans="5:8" ht="16.5" customHeight="1">
      <c r="E562" s="10">
        <f>E551-E549</f>
        <v>0</v>
      </c>
      <c r="F562" s="10">
        <f>F551-F549</f>
        <v>0</v>
      </c>
      <c r="G562" s="10">
        <f>G551-G549</f>
        <v>0</v>
      </c>
      <c r="H562" s="10">
        <f>H551-H549</f>
        <v>0</v>
      </c>
    </row>
    <row r="563" ht="16.5" customHeight="1"/>
    <row r="566" spans="6:7" ht="12.75">
      <c r="F566" s="96"/>
      <c r="G566" s="96"/>
    </row>
  </sheetData>
  <mergeCells count="11">
    <mergeCell ref="A1:H1"/>
    <mergeCell ref="A4:A6"/>
    <mergeCell ref="B4:B6"/>
    <mergeCell ref="C4:C6"/>
    <mergeCell ref="D4:D6"/>
    <mergeCell ref="E4:E6"/>
    <mergeCell ref="F4:G4"/>
    <mergeCell ref="H4:H6"/>
    <mergeCell ref="F5:F6"/>
    <mergeCell ref="G5:G6"/>
    <mergeCell ref="F566:G566"/>
  </mergeCells>
  <printOptions horizontalCentered="1"/>
  <pageMargins left="0.3541666666666667" right="0.23611111111111113" top="0.9840277777777778" bottom="0.7083333333333334" header="0.5118055555555556" footer="0.3541666666666667"/>
  <pageSetup fitToHeight="15" fitToWidth="1" horizontalDpi="300" verticalDpi="300" orientation="landscape" paperSize="9" scale="94" r:id="rId1"/>
  <headerFooter alignWithMargins="0">
    <oddHeader>&amp;RZałącznik nr &amp;A
do zarządzenia Wójta Gminy Biskupiec Nr  13/09
z dnia 1 kwietnia 2009r.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2009-04-29T12:35:01Z</cp:lastPrinted>
  <dcterms:created xsi:type="dcterms:W3CDTF">1998-12-09T13:02:10Z</dcterms:created>
  <dcterms:modified xsi:type="dcterms:W3CDTF">2009-05-20T13:02:50Z</dcterms:modified>
  <cp:category/>
  <cp:version/>
  <cp:contentType/>
  <cp:contentStatus/>
  <cp:revision>1</cp:revision>
</cp:coreProperties>
</file>